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ndavies\Desktop\"/>
    </mc:Choice>
  </mc:AlternateContent>
  <bookViews>
    <workbookView xWindow="0" yWindow="0" windowWidth="21570" windowHeight="10245" tabRatio="821" activeTab="5"/>
  </bookViews>
  <sheets>
    <sheet name="INTRO" sheetId="10" r:id="rId1"/>
    <sheet name="Chart of Accounts" sheetId="5" r:id="rId2"/>
    <sheet name="Proj Farm Budget" sheetId="9" r:id="rId3"/>
    <sheet name="Cash Flow Budget" sheetId="2" r:id="rId4"/>
    <sheet name="Income &amp; Expense" sheetId="3" r:id="rId5"/>
    <sheet name="Balance Sheet" sheetId="4" r:id="rId6"/>
    <sheet name="Income Log" sheetId="6" r:id="rId7"/>
    <sheet name="Expense Log" sheetId="8" r:id="rId8"/>
  </sheets>
  <definedNames>
    <definedName name="_xlnm.Print_Area" localSheetId="5">'Balance Sheet'!$A$1:$F$28</definedName>
    <definedName name="_xlnm.Print_Area" localSheetId="3">'Cash Flow Budget'!$A$1:$N$29</definedName>
    <definedName name="_xlnm.Print_Area" localSheetId="1">'Chart of Accounts'!$A$1:$B$38</definedName>
    <definedName name="_xlnm.Print_Area" localSheetId="7">'Expense Log'!$A$1:$G$28</definedName>
    <definedName name="_xlnm.Print_Area" localSheetId="4">'Income &amp; Expense'!$A$1:$B$22</definedName>
    <definedName name="_xlnm.Print_Area" localSheetId="6">'Income Log'!$A$1:$H$56</definedName>
    <definedName name="_xlnm.Print_Area" localSheetId="2">'Proj Farm Budget'!$A$1:$N$27</definedName>
  </definedNames>
  <calcPr calcId="162913" concurrentCalc="0"/>
</workbook>
</file>

<file path=xl/calcChain.xml><?xml version="1.0" encoding="utf-8"?>
<calcChain xmlns="http://schemas.openxmlformats.org/spreadsheetml/2006/main">
  <c r="N5" i="2" l="1"/>
  <c r="B4" i="3"/>
  <c r="N6" i="2"/>
  <c r="B5" i="3"/>
  <c r="N7" i="2"/>
  <c r="B6" i="3"/>
  <c r="B7" i="3"/>
  <c r="N11" i="2"/>
  <c r="B10" i="3"/>
  <c r="N12" i="2"/>
  <c r="B11" i="3"/>
  <c r="N13" i="2"/>
  <c r="B12" i="3"/>
  <c r="N14" i="2"/>
  <c r="B13" i="3"/>
  <c r="N15" i="2"/>
  <c r="B14" i="3"/>
  <c r="N16" i="2"/>
  <c r="B15" i="3"/>
  <c r="N17" i="2"/>
  <c r="B16" i="3"/>
  <c r="N18" i="2"/>
  <c r="B17" i="3"/>
  <c r="N19" i="2"/>
  <c r="B18" i="3"/>
  <c r="B19" i="3"/>
  <c r="B20" i="3"/>
  <c r="B22" i="3"/>
  <c r="B23" i="4"/>
  <c r="N22" i="2"/>
  <c r="N21" i="9"/>
  <c r="N22" i="9"/>
  <c r="N23" i="9"/>
  <c r="N24" i="9"/>
  <c r="N10" i="9"/>
  <c r="N11" i="9"/>
  <c r="N12" i="9"/>
  <c r="N13" i="9"/>
  <c r="N14" i="9"/>
  <c r="N15" i="9"/>
  <c r="N16" i="9"/>
  <c r="N17" i="9"/>
  <c r="N18" i="9"/>
  <c r="N19" i="9"/>
  <c r="N25" i="9"/>
  <c r="C27" i="9"/>
  <c r="D27" i="9"/>
  <c r="E27" i="9"/>
  <c r="F27" i="9"/>
  <c r="G27" i="9"/>
  <c r="H27" i="9"/>
  <c r="I27" i="9"/>
  <c r="J27" i="9"/>
  <c r="K27" i="9"/>
  <c r="L27" i="9"/>
  <c r="M27" i="9"/>
  <c r="B27" i="9"/>
  <c r="N7" i="9"/>
  <c r="N27" i="9"/>
  <c r="N5" i="9"/>
  <c r="N6" i="9"/>
  <c r="N4" i="9"/>
  <c r="B26" i="2"/>
  <c r="B8" i="2"/>
  <c r="B28" i="2"/>
  <c r="B29" i="2"/>
  <c r="C26" i="2"/>
  <c r="C8" i="2"/>
  <c r="C28" i="2"/>
  <c r="C29" i="2"/>
  <c r="D26" i="2"/>
  <c r="D8" i="2"/>
  <c r="D28" i="2"/>
  <c r="D29" i="2"/>
  <c r="E26" i="2"/>
  <c r="E8" i="2"/>
  <c r="E28" i="2"/>
  <c r="E29" i="2"/>
  <c r="F26" i="2"/>
  <c r="F8" i="2"/>
  <c r="F28" i="2"/>
  <c r="F29" i="2"/>
  <c r="G26" i="2"/>
  <c r="G8" i="2"/>
  <c r="G28" i="2"/>
  <c r="G29" i="2"/>
  <c r="H26" i="2"/>
  <c r="H8" i="2"/>
  <c r="H28" i="2"/>
  <c r="H29" i="2"/>
  <c r="I26" i="2"/>
  <c r="I8" i="2"/>
  <c r="I28" i="2"/>
  <c r="I29" i="2"/>
  <c r="J26" i="2"/>
  <c r="J8" i="2"/>
  <c r="J28" i="2"/>
  <c r="J29" i="2"/>
  <c r="K26" i="2"/>
  <c r="K8" i="2"/>
  <c r="K28" i="2"/>
  <c r="K29" i="2"/>
  <c r="L26" i="2"/>
  <c r="L8" i="2"/>
  <c r="L28" i="2"/>
  <c r="L29" i="2"/>
  <c r="M26" i="2"/>
  <c r="M8" i="2"/>
  <c r="M28" i="2"/>
  <c r="M29" i="2"/>
  <c r="B4" i="4"/>
  <c r="B18" i="4"/>
  <c r="B11" i="4"/>
  <c r="N23" i="2"/>
  <c r="N24" i="2"/>
  <c r="N20" i="2"/>
  <c r="N25" i="2"/>
  <c r="N26" i="2"/>
  <c r="N8" i="2"/>
  <c r="N28" i="2"/>
  <c r="B24" i="4"/>
  <c r="B26" i="4"/>
</calcChain>
</file>

<file path=xl/comments1.xml><?xml version="1.0" encoding="utf-8"?>
<comments xmlns="http://schemas.openxmlformats.org/spreadsheetml/2006/main">
  <authors>
    <author>marisaa</author>
  </authors>
  <commentList>
    <comment ref="N8" authorId="0" shapeId="0">
      <text>
        <r>
          <rPr>
            <b/>
            <sz val="8"/>
            <color indexed="81"/>
            <rFont val="Tahoma"/>
            <family val="2"/>
          </rPr>
          <t>marisaa:</t>
        </r>
        <r>
          <rPr>
            <sz val="8"/>
            <color indexed="81"/>
            <rFont val="Tahoma"/>
            <family val="2"/>
          </rPr>
          <t xml:space="preserve">
This number does not include starting cash. It is purely the income that has come in  over the season.</t>
        </r>
      </text>
    </comment>
    <comment ref="N28" authorId="0" shapeId="0">
      <text>
        <r>
          <rPr>
            <b/>
            <sz val="8"/>
            <color indexed="81"/>
            <rFont val="Tahoma"/>
            <family val="2"/>
          </rPr>
          <t>marisaa:</t>
        </r>
        <r>
          <rPr>
            <sz val="8"/>
            <color indexed="81"/>
            <rFont val="Tahoma"/>
            <family val="2"/>
          </rPr>
          <t xml:space="preserve">
This number is an estimate of your net profit (total income - total expenses). It has nothing to do with your cash balance. It is only an estimate, since it doesn't account for depreciation of your assets. See the Income &amp; Expense statement for an accurate number. </t>
        </r>
      </text>
    </comment>
    <comment ref="M29" authorId="0" shapeId="0">
      <text>
        <r>
          <rPr>
            <b/>
            <sz val="8"/>
            <color indexed="81"/>
            <rFont val="Tahoma"/>
            <family val="2"/>
          </rPr>
          <t>marisaa:</t>
        </r>
        <r>
          <rPr>
            <sz val="8"/>
            <color indexed="81"/>
            <rFont val="Tahoma"/>
            <family val="2"/>
          </rPr>
          <t xml:space="preserve">
This number should reflect the final cash balance in your bank account, which might vary if you have outstanding checks or unrecorded cash expenses.</t>
        </r>
      </text>
    </comment>
  </commentList>
</comments>
</file>

<file path=xl/comments2.xml><?xml version="1.0" encoding="utf-8"?>
<comments xmlns="http://schemas.openxmlformats.org/spreadsheetml/2006/main">
  <authors>
    <author>marisaa</author>
  </authors>
  <commentList>
    <comment ref="B19" authorId="0" shapeId="0">
      <text>
        <r>
          <rPr>
            <b/>
            <sz val="8"/>
            <color indexed="81"/>
            <rFont val="Tahoma"/>
            <charset val="1"/>
          </rPr>
          <t xml:space="preserve">marisa:
</t>
        </r>
        <r>
          <rPr>
            <sz val="8"/>
            <color indexed="81"/>
            <rFont val="Tahoma"/>
            <family val="2"/>
          </rPr>
          <t>This is the total sum of the annual depreciation you have calculated for each of your assets. In an income &amp; expense statement, this is all you list for your assets, and it is added as an expense line. It's important to keep a depreciation schedule for each of your assets.</t>
        </r>
      </text>
    </comment>
    <comment ref="B22" authorId="0" shapeId="0">
      <text>
        <r>
          <rPr>
            <b/>
            <sz val="8"/>
            <color indexed="81"/>
            <rFont val="Tahoma"/>
            <charset val="1"/>
          </rPr>
          <t>marisaa:</t>
        </r>
        <r>
          <rPr>
            <sz val="8"/>
            <color indexed="81"/>
            <rFont val="Tahoma"/>
            <charset val="1"/>
          </rPr>
          <t xml:space="preserve">
Because the Cloverleaf Farm is a partnership, the business doesn't pay taxes. Profit is distributed to each partner, and they pay taxes individually. This also goes for a sole proprietorship and an LLC. Corporations are taxed differently and this statement would want to show how much the corporation retained after being taxed.</t>
        </r>
      </text>
    </comment>
  </commentList>
</comments>
</file>

<file path=xl/comments3.xml><?xml version="1.0" encoding="utf-8"?>
<comments xmlns="http://schemas.openxmlformats.org/spreadsheetml/2006/main">
  <authors>
    <author>marisaa</author>
  </authors>
  <commentList>
    <comment ref="B10" authorId="0" shapeId="0">
      <text>
        <r>
          <rPr>
            <b/>
            <sz val="8"/>
            <color indexed="81"/>
            <rFont val="Tahoma"/>
            <family val="2"/>
          </rPr>
          <t>marisaa:</t>
        </r>
        <r>
          <rPr>
            <sz val="8"/>
            <color indexed="81"/>
            <rFont val="Tahoma"/>
            <family val="2"/>
          </rPr>
          <t xml:space="preserve">
This is the total sum of the annual depreciation you have calculated for each of your assets. In a balance sheet, you you  subtract it from the original cost of your assets because that is how much they are decreasing in value in one year. </t>
        </r>
      </text>
    </comment>
    <comment ref="B15" authorId="0" shapeId="0">
      <text>
        <r>
          <rPr>
            <b/>
            <sz val="8"/>
            <color indexed="81"/>
            <rFont val="Tahoma"/>
            <charset val="1"/>
          </rPr>
          <t>marisaa:</t>
        </r>
        <r>
          <rPr>
            <sz val="8"/>
            <color indexed="81"/>
            <rFont val="Tahoma"/>
            <charset val="1"/>
          </rPr>
          <t xml:space="preserve">
These accounts in red are examples of other liability accounts you might have depending on how complex your farm is. If you have employees, you would need to collect payroll taxes, so would need an account called Payroll Taxes Payble. If you are a corporation, one account here would be Income Taxes Payable. </t>
        </r>
      </text>
    </comment>
  </commentList>
</comments>
</file>

<file path=xl/sharedStrings.xml><?xml version="1.0" encoding="utf-8"?>
<sst xmlns="http://schemas.openxmlformats.org/spreadsheetml/2006/main" count="273" uniqueCount="157">
  <si>
    <t>May</t>
  </si>
  <si>
    <t>Total</t>
  </si>
  <si>
    <t>Income</t>
  </si>
  <si>
    <t>Total Income</t>
  </si>
  <si>
    <t>Operating Expenses</t>
  </si>
  <si>
    <t>Feb</t>
  </si>
  <si>
    <t>Aug</t>
  </si>
  <si>
    <t>Oct</t>
  </si>
  <si>
    <t>Nov</t>
  </si>
  <si>
    <t>Dec</t>
  </si>
  <si>
    <t>Total Operating Expenses</t>
  </si>
  <si>
    <t>Capital Expenses</t>
  </si>
  <si>
    <t>Wholesale</t>
  </si>
  <si>
    <t>Farm Stand</t>
  </si>
  <si>
    <t>CSA</t>
  </si>
  <si>
    <t>March</t>
  </si>
  <si>
    <t>April</t>
  </si>
  <si>
    <t>June</t>
  </si>
  <si>
    <t>July</t>
  </si>
  <si>
    <t xml:space="preserve">Jan </t>
  </si>
  <si>
    <t>Fertilizers</t>
  </si>
  <si>
    <t xml:space="preserve">Fuel/oil </t>
  </si>
  <si>
    <t xml:space="preserve">Supplies </t>
  </si>
  <si>
    <t>Fees</t>
  </si>
  <si>
    <t>Total Expenses</t>
  </si>
  <si>
    <t>Sept</t>
  </si>
  <si>
    <t>Starting Cash</t>
  </si>
  <si>
    <t>Seeds &amp; plants</t>
  </si>
  <si>
    <t xml:space="preserve">Sprays  </t>
  </si>
  <si>
    <t>Insurance</t>
  </si>
  <si>
    <t>Rent</t>
  </si>
  <si>
    <t>Repairs</t>
  </si>
  <si>
    <t>Monthly Net Profit/Loss</t>
  </si>
  <si>
    <t>Fencing</t>
  </si>
  <si>
    <t>Total Operating</t>
  </si>
  <si>
    <t>Total Capital</t>
  </si>
  <si>
    <t>Total Cash Balance</t>
  </si>
  <si>
    <t>Depreciation expense</t>
  </si>
  <si>
    <t>Income &amp; Expense Statement (Jan 1 - Dec 31, 2012)</t>
  </si>
  <si>
    <t>Balance Sheet (Dec 31, 2012)</t>
  </si>
  <si>
    <t>Assets</t>
  </si>
  <si>
    <t>Checking Account</t>
  </si>
  <si>
    <t>Savings Account</t>
  </si>
  <si>
    <t>Accounts Receivable</t>
  </si>
  <si>
    <t>Total Assets</t>
  </si>
  <si>
    <t>Liabilities</t>
  </si>
  <si>
    <t>Accounts Payable</t>
  </si>
  <si>
    <t>Total Liabilities</t>
  </si>
  <si>
    <t>Equity</t>
  </si>
  <si>
    <t>Partner 1 investment</t>
  </si>
  <si>
    <t>Partner 2 investment</t>
  </si>
  <si>
    <t>Total Equity</t>
  </si>
  <si>
    <t>Operating Loan Balance</t>
  </si>
  <si>
    <t>Truck Loan Balance</t>
  </si>
  <si>
    <t>Land Loan Balance</t>
  </si>
  <si>
    <t>Net Income (Profit/Loss)</t>
  </si>
  <si>
    <t>Assets (1000)</t>
  </si>
  <si>
    <t>Liabilities (2000)</t>
  </si>
  <si>
    <t>Equity (3000)</t>
  </si>
  <si>
    <t>Sales CSA</t>
  </si>
  <si>
    <t>Sales Farm Stand</t>
  </si>
  <si>
    <t>Cash</t>
  </si>
  <si>
    <t>Revenue (4000)</t>
  </si>
  <si>
    <t>Expenses (5000)</t>
  </si>
  <si>
    <t>Irrigation Equipment</t>
  </si>
  <si>
    <t>Irrigation Equip</t>
  </si>
  <si>
    <t>Loans Payable</t>
  </si>
  <si>
    <t>Total Investments</t>
  </si>
  <si>
    <t xml:space="preserve">Total Sales </t>
  </si>
  <si>
    <t>Sales Wholesale</t>
  </si>
  <si>
    <t>Assets = Total Liabilities + Total Equity</t>
  </si>
  <si>
    <t>Cash In</t>
  </si>
  <si>
    <t>Net Profit (Earnings)</t>
  </si>
  <si>
    <t>Amount</t>
  </si>
  <si>
    <t>Check #</t>
  </si>
  <si>
    <t>Deposited</t>
  </si>
  <si>
    <t>cash</t>
  </si>
  <si>
    <t xml:space="preserve">Farmstand </t>
  </si>
  <si>
    <t>53# O'Henry seconds</t>
  </si>
  <si>
    <t>CSA half + wild card</t>
  </si>
  <si>
    <t>CSA full</t>
  </si>
  <si>
    <t>8-18 farmstand</t>
  </si>
  <si>
    <t>Date</t>
  </si>
  <si>
    <t>Account</t>
  </si>
  <si>
    <t>Received from</t>
  </si>
  <si>
    <t>Notes</t>
  </si>
  <si>
    <t>Farmstand</t>
  </si>
  <si>
    <t>Soul Food Farms</t>
  </si>
  <si>
    <t>Enterprise</t>
  </si>
  <si>
    <t>fruit</t>
  </si>
  <si>
    <t>vegetables</t>
  </si>
  <si>
    <t>veg &amp; fruit</t>
  </si>
  <si>
    <t>Emilie Pratt</t>
  </si>
  <si>
    <t>Melanie Williams</t>
  </si>
  <si>
    <t>Jessica Green</t>
  </si>
  <si>
    <t>Be Well Market</t>
  </si>
  <si>
    <t>Antica Restaurant</t>
  </si>
  <si>
    <t>Lily's Kitchen</t>
  </si>
  <si>
    <t>Cloverleaf Farm Income Records</t>
  </si>
  <si>
    <t>Cloverleaf Farm Expense Records</t>
  </si>
  <si>
    <t>Paid To</t>
  </si>
  <si>
    <t>Irrigation Supply Hardware</t>
  </si>
  <si>
    <t>layflat for veggies</t>
  </si>
  <si>
    <t>Ron Matthews</t>
  </si>
  <si>
    <t>rent for orchard</t>
  </si>
  <si>
    <t>debit</t>
  </si>
  <si>
    <t>Johnny's Seeds</t>
  </si>
  <si>
    <t>online</t>
  </si>
  <si>
    <t>Orchard Supply Hardware</t>
  </si>
  <si>
    <t>Supplies</t>
  </si>
  <si>
    <t>hoes, gloves, buckets</t>
  </si>
  <si>
    <t>High Mowing Seeds</t>
  </si>
  <si>
    <t>online - organic</t>
  </si>
  <si>
    <t>Growers Ag Services</t>
  </si>
  <si>
    <t>Sprays</t>
  </si>
  <si>
    <t>lime sulfur - brown rot</t>
  </si>
  <si>
    <t>Cloverleaf Projected Farm Budget 2012</t>
  </si>
  <si>
    <t>Cloverleaf Chart of Accounts</t>
  </si>
  <si>
    <t>Funded by USDA's Outreach and Assistance to Socially Disadvantaged Farmers and Ranchers (OASDFR) program (Project # 2009-00705), part of the National Institute of Food and Agriculture.</t>
  </si>
  <si>
    <t>This project was funded by USDA's Outreach and Assistance to Socially Disadvantaged Farmers and Ranchers (OASDFR) program (Project # 2009-00705), part of the National Institute of Food and Agriculture.</t>
  </si>
  <si>
    <t>Basic Farm Accounting and Record Keeping Templates</t>
  </si>
  <si>
    <t>Table of Contents</t>
  </si>
  <si>
    <t>Chart of Accounts</t>
  </si>
  <si>
    <t>Projected Farm Budget</t>
  </si>
  <si>
    <t>Cash Flow Budget</t>
  </si>
  <si>
    <t>Income &amp; Expense Statement</t>
  </si>
  <si>
    <t>Balance Sheet</t>
  </si>
  <si>
    <t>How to use these forms:</t>
  </si>
  <si>
    <t>Income Records</t>
  </si>
  <si>
    <t>Cloverleaf Cash Flow Budget 2012</t>
  </si>
  <si>
    <t>9# apricots firsts</t>
  </si>
  <si>
    <t>6 &amp; 7</t>
  </si>
  <si>
    <t>**IF YOU ARE OR PLAN TO BE CERTIFIED ORGANIC**</t>
  </si>
  <si>
    <t>You will also need to keep records of the following things:</t>
  </si>
  <si>
    <t xml:space="preserve">organic certification agency for more information. </t>
  </si>
  <si>
    <t xml:space="preserve">2) Harvest yields. The inspector will need to do an audit from seed to sale, and will need to see how much of </t>
  </si>
  <si>
    <t xml:space="preserve">a particular crop you harvested. </t>
  </si>
  <si>
    <t xml:space="preserve">1) Purchase of non-treated, organic seeds or transplants. If you purchased conventional seed (still needs to </t>
  </si>
  <si>
    <t xml:space="preserve">be non-treated) you will need to show documentation that you tried finding it organically first. Contact your </t>
  </si>
  <si>
    <t xml:space="preserve">3) Soil amendments or inputs. You will need to show a log of all the things you have added to the soil over </t>
  </si>
  <si>
    <t>the course of the season</t>
  </si>
  <si>
    <t>Marisa Alcorta, NCAT Agriculture Specialist</t>
  </si>
  <si>
    <t>Thank you to the partners of The Cloverleaf at Bridgeway Farms for sharing your financial information for this project</t>
  </si>
  <si>
    <t>Farm Partner, The Cloverleaf at Bridgeway Farms 2012</t>
  </si>
  <si>
    <t>Author:</t>
  </si>
  <si>
    <r>
      <rPr>
        <sz val="10"/>
        <rFont val="Calibri"/>
        <family val="2"/>
      </rPr>
      <t>©</t>
    </r>
    <r>
      <rPr>
        <sz val="10"/>
        <rFont val="Arial"/>
        <family val="2"/>
      </rPr>
      <t xml:space="preserve"> 2012</t>
    </r>
  </si>
  <si>
    <t>Expense Records</t>
  </si>
  <si>
    <r>
      <rPr>
        <b/>
        <sz val="10"/>
        <rFont val="Arial"/>
        <family val="2"/>
      </rPr>
      <t>Income &amp; Expense Records:</t>
    </r>
    <r>
      <rPr>
        <sz val="10"/>
        <rFont val="Arial"/>
        <family val="2"/>
      </rPr>
      <t xml:space="preserve"> These last two sheets are record keeping templates for Income and Expenses. You can adapt each of these as needed. NOTE: If you are planning to have wholesale accounts, we recommend keeping a separate record of who owes you money (Accounts Receiveable). This can be done simply with a Produce Out Log in the cooler. We recorded the date, the product, amount, where it was going and how much we charged. Then we marked it paid when we received a check, but until then, it was left open so we knew it was an open invoice.</t>
    </r>
  </si>
  <si>
    <r>
      <rPr>
        <b/>
        <sz val="10"/>
        <rFont val="Arial"/>
        <family val="2"/>
      </rPr>
      <t>Cash Flow Budget:</t>
    </r>
    <r>
      <rPr>
        <sz val="10"/>
        <rFont val="Arial"/>
        <family val="2"/>
      </rPr>
      <t xml:space="preserve"> For those already farming, use a cash flow budget to help you see what happened to your money last year, or in years past. You should be recording your income and expenses in the cash flow budget each month of the current year to understand what is happening in your bank account. The advantage of a cash flow budget is that it tracks how cash flows in and out of your accounts. You can use it predict months with high expenses and low income, and take action to ensure you have enough cash to cover your expenses.  </t>
    </r>
  </si>
  <si>
    <r>
      <rPr>
        <b/>
        <sz val="10"/>
        <rFont val="Arial"/>
        <family val="2"/>
      </rPr>
      <t>Projected Farm Budget:</t>
    </r>
    <r>
      <rPr>
        <sz val="10"/>
        <rFont val="Arial"/>
        <family val="2"/>
      </rPr>
      <t xml:space="preserve"> If you are not yet farming, you will want to create a projected farm budget before your first season starts. Since you don't have any numbers yet to work from, you will need to estimate your income and expenses based on the markets you expect to enter, and your best guess as to how much you will spend on what. This can be difficult and frustrating, but it doesn't have to be perfect! Talk to other farmers to get a sense of costs, and remember that this information is just an estimation to help you see whether your buisness plan is going to work or not. Keep the formulas in the total columns, and also across the bottom in the Monthly Net Profit/Loss rows, and fill out the rest with your numbers. You can also add accounts to both the income and expense categories that are more appropriate for your own farming business</t>
    </r>
  </si>
  <si>
    <r>
      <t xml:space="preserve">The </t>
    </r>
    <r>
      <rPr>
        <b/>
        <sz val="10"/>
        <rFont val="Arial"/>
        <family val="2"/>
      </rPr>
      <t>Chart of Accounts</t>
    </r>
    <r>
      <rPr>
        <sz val="10"/>
        <rFont val="Arial"/>
        <family val="2"/>
      </rPr>
      <t xml:space="preserve"> is the starting point for setting up your books. It's an index of all of your accounts, organized by a "Type" (Assets, Liabilities, Equity, Income &amp; Expenses). These "types" determine how the account will behave. The numbers are a coding system professionals use to organize accounts into these specific groups, which helps as a business gets more complex. </t>
    </r>
    <r>
      <rPr>
        <i/>
        <sz val="10"/>
        <rFont val="Arial"/>
        <family val="2"/>
      </rPr>
      <t>See the Lesson 3 presentation that accompanies these materials for further explanation on the types of accounts</t>
    </r>
    <r>
      <rPr>
        <sz val="10"/>
        <rFont val="Arial"/>
        <family val="2"/>
      </rPr>
      <t>. You can edit and expand these categories based on your own operation, and assign code numbers according to your own organizational method. In setting up your chart of accounts, remember that you are organizing your financial information so that you can get what you want back out of it. At the end of the year, what level of detail are you going to want to know about your sources of income and how you are spending your money?</t>
    </r>
  </si>
  <si>
    <r>
      <t xml:space="preserve">The </t>
    </r>
    <r>
      <rPr>
        <b/>
        <sz val="10"/>
        <rFont val="Arial"/>
        <family val="2"/>
      </rPr>
      <t>Balance Sheet</t>
    </r>
    <r>
      <rPr>
        <sz val="10"/>
        <rFont val="Arial"/>
        <family val="2"/>
      </rPr>
      <t xml:space="preserve"> gives you the value, or net worth of your business at a particular day of the year. Most farmers only do one at the end of the year. There are two linked cells in this spreadsheet - the total in your cash account from the Cash Flow Budget at the end of the year, and the Total Net Profit After Taxes in the I&amp;E Statement. Depending on what day you do the balance sheet, you may need to adjust the cash account to reflect the accurate amount in your bank account. Assets show how much you own, Liabilities shows how much you owe, and Equity shows the difference, which is the net worth of the business. Equity is also the amount of capital investments all partners contributed to the farm, and where you would put the profits of the farm if you wanted to reinvest them into the business.</t>
    </r>
  </si>
  <si>
    <r>
      <t xml:space="preserve">Use the </t>
    </r>
    <r>
      <rPr>
        <b/>
        <sz val="10"/>
        <rFont val="Arial"/>
        <family val="2"/>
      </rPr>
      <t>Income &amp; Expense Statement</t>
    </r>
    <r>
      <rPr>
        <sz val="10"/>
        <rFont val="Arial"/>
        <family val="2"/>
      </rPr>
      <t xml:space="preserve"> to see the profit of your farm over a particular period of time. It could be over the month, each quarter or over the year. This example is for the entire year. The totals here are linked to the totals from the Cash Flow Budget, which you can see if you click on the cell. This allows you to enter your data in the Cash Flow Budget and have the I&amp;E statement calculate your profit and loss automatically. You don't have to enter the numbers again on this form. Keep the formulas intact, but add account categories that are more appropriate for your business. </t>
    </r>
  </si>
  <si>
    <t>Tools</t>
  </si>
  <si>
    <t>Expenses</t>
  </si>
  <si>
    <t>Accumulated Depreciation - Total</t>
  </si>
  <si>
    <t>Net Profit or Loss (Retained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</si>
</sst>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164" formatCode="&quot;$&quot;#,##0"/>
    <numFmt numFmtId="165" formatCode="m/d/yy;@"/>
    <numFmt numFmtId="166" formatCode="&quot;$&quot;#,##0.00"/>
  </numFmts>
  <fonts count="27" x14ac:knownFonts="1">
    <font>
      <sz val="10"/>
      <name val="Arial"/>
    </font>
    <font>
      <sz val="11"/>
      <color theme="1"/>
      <name val="Calibri"/>
      <family val="2"/>
      <scheme val="minor"/>
    </font>
    <font>
      <sz val="12"/>
      <name val="Times New Roman"/>
      <family val="1"/>
    </font>
    <font>
      <sz val="12"/>
      <name val="Arial"/>
      <family val="2"/>
    </font>
    <font>
      <b/>
      <sz val="12"/>
      <name val="Arial"/>
      <family val="2"/>
    </font>
    <font>
      <sz val="12"/>
      <name val="Calibri"/>
      <family val="2"/>
      <scheme val="minor"/>
    </font>
    <font>
      <b/>
      <sz val="12"/>
      <name val="Calibri"/>
      <family val="2"/>
      <scheme val="minor"/>
    </font>
    <font>
      <i/>
      <sz val="12"/>
      <name val="Calibri"/>
      <family val="2"/>
      <scheme val="minor"/>
    </font>
    <font>
      <b/>
      <i/>
      <sz val="12"/>
      <name val="Calibri"/>
      <family val="2"/>
      <scheme val="minor"/>
    </font>
    <font>
      <sz val="10"/>
      <name val="Calibri"/>
      <family val="2"/>
      <scheme val="minor"/>
    </font>
    <font>
      <b/>
      <sz val="10"/>
      <name val="Calibri"/>
      <family val="2"/>
      <scheme val="minor"/>
    </font>
    <font>
      <i/>
      <sz val="12"/>
      <color rgb="FFC00000"/>
      <name val="Calibri"/>
      <family val="2"/>
      <scheme val="minor"/>
    </font>
    <font>
      <sz val="12"/>
      <color rgb="FFC00000"/>
      <name val="Calibri"/>
      <family val="2"/>
      <scheme val="minor"/>
    </font>
    <font>
      <sz val="10"/>
      <name val="Arial"/>
      <family val="2"/>
    </font>
    <font>
      <b/>
      <sz val="14"/>
      <name val="Cambria"/>
      <family val="1"/>
      <scheme val="major"/>
    </font>
    <font>
      <sz val="11"/>
      <name val="Calibri"/>
      <family val="2"/>
      <scheme val="minor"/>
    </font>
    <font>
      <sz val="8"/>
      <name val="Calibri"/>
      <family val="2"/>
      <scheme val="minor"/>
    </font>
    <font>
      <sz val="8"/>
      <color rgb="FF000000"/>
      <name val="Calibri"/>
      <family val="2"/>
      <scheme val="minor"/>
    </font>
    <font>
      <b/>
      <sz val="18"/>
      <name val="Cambria"/>
      <family val="1"/>
      <scheme val="major"/>
    </font>
    <font>
      <b/>
      <sz val="10"/>
      <name val="Arial"/>
      <family val="2"/>
    </font>
    <font>
      <sz val="10"/>
      <color rgb="FFFF0000"/>
      <name val="Arial"/>
      <family val="2"/>
    </font>
    <font>
      <sz val="10"/>
      <name val="Calibri"/>
      <family val="2"/>
    </font>
    <font>
      <i/>
      <sz val="10"/>
      <name val="Arial"/>
      <family val="2"/>
    </font>
    <font>
      <sz val="8"/>
      <color indexed="81"/>
      <name val="Tahoma"/>
      <charset val="1"/>
    </font>
    <font>
      <b/>
      <sz val="8"/>
      <color indexed="81"/>
      <name val="Tahoma"/>
      <charset val="1"/>
    </font>
    <font>
      <sz val="8"/>
      <color indexed="81"/>
      <name val="Tahoma"/>
      <family val="2"/>
    </font>
    <font>
      <b/>
      <sz val="8"/>
      <color indexed="81"/>
      <name val="Tahoma"/>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336699"/>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6">
    <xf numFmtId="0" fontId="0" fillId="0" borderId="0" xfId="0"/>
    <xf numFmtId="164" fontId="2" fillId="0" borderId="1" xfId="0" applyNumberFormat="1" applyFont="1" applyBorder="1" applyAlignment="1">
      <alignment vertical="top" wrapText="1"/>
    </xf>
    <xf numFmtId="0" fontId="5" fillId="0" borderId="1" xfId="0" applyFont="1" applyBorder="1" applyAlignment="1">
      <alignment vertical="top" wrapText="1"/>
    </xf>
    <xf numFmtId="164" fontId="5" fillId="0" borderId="1" xfId="0" applyNumberFormat="1" applyFont="1" applyBorder="1" applyAlignment="1">
      <alignment vertical="top" wrapText="1"/>
    </xf>
    <xf numFmtId="0" fontId="6" fillId="0" borderId="1" xfId="0" applyFont="1" applyBorder="1" applyAlignment="1">
      <alignment vertical="top" wrapText="1"/>
    </xf>
    <xf numFmtId="6" fontId="6" fillId="0" borderId="1" xfId="0" applyNumberFormat="1" applyFont="1" applyBorder="1" applyAlignment="1">
      <alignment vertical="top" wrapText="1"/>
    </xf>
    <xf numFmtId="0" fontId="3" fillId="0" borderId="0" xfId="0" applyFont="1"/>
    <xf numFmtId="0" fontId="5" fillId="0" borderId="1" xfId="0" applyFont="1" applyBorder="1" applyAlignment="1">
      <alignment horizontal="left"/>
    </xf>
    <xf numFmtId="0" fontId="5" fillId="0" borderId="2" xfId="0" applyFont="1" applyBorder="1"/>
    <xf numFmtId="0" fontId="5" fillId="2" borderId="1" xfId="0" applyFont="1" applyFill="1" applyBorder="1" applyAlignment="1">
      <alignment horizontal="left"/>
    </xf>
    <xf numFmtId="0" fontId="4" fillId="0" borderId="3" xfId="0" applyFont="1" applyBorder="1"/>
    <xf numFmtId="0" fontId="3" fillId="0" borderId="1" xfId="0" applyFont="1" applyBorder="1"/>
    <xf numFmtId="164" fontId="3" fillId="0" borderId="0" xfId="0" applyNumberFormat="1" applyFont="1"/>
    <xf numFmtId="0" fontId="5" fillId="3" borderId="1" xfId="0" applyFont="1" applyFill="1" applyBorder="1"/>
    <xf numFmtId="0" fontId="5" fillId="3" borderId="1" xfId="0" applyFont="1" applyFill="1" applyBorder="1" applyAlignment="1">
      <alignment horizontal="center" vertical="top" wrapText="1"/>
    </xf>
    <xf numFmtId="164" fontId="5" fillId="3" borderId="1" xfId="0" applyNumberFormat="1" applyFont="1" applyFill="1" applyBorder="1" applyAlignment="1">
      <alignment horizontal="center" vertical="top" wrapText="1"/>
    </xf>
    <xf numFmtId="0" fontId="6" fillId="3" borderId="1" xfId="0" applyFont="1" applyFill="1" applyBorder="1"/>
    <xf numFmtId="164" fontId="5" fillId="3" borderId="1" xfId="0" applyNumberFormat="1" applyFont="1" applyFill="1" applyBorder="1" applyAlignment="1">
      <alignment vertical="top" wrapText="1"/>
    </xf>
    <xf numFmtId="0" fontId="6" fillId="4" borderId="1" xfId="0" applyFont="1" applyFill="1" applyBorder="1"/>
    <xf numFmtId="0" fontId="5" fillId="4" borderId="1" xfId="0" applyFont="1" applyFill="1" applyBorder="1" applyAlignment="1">
      <alignment vertical="top" wrapText="1"/>
    </xf>
    <xf numFmtId="164" fontId="5" fillId="4" borderId="1" xfId="0" applyNumberFormat="1" applyFont="1" applyFill="1" applyBorder="1" applyAlignment="1">
      <alignment vertical="top" wrapText="1"/>
    </xf>
    <xf numFmtId="0" fontId="5" fillId="3" borderId="3" xfId="0" applyFont="1" applyFill="1" applyBorder="1" applyAlignment="1">
      <alignment horizontal="left"/>
    </xf>
    <xf numFmtId="6" fontId="5" fillId="3" borderId="1" xfId="0" applyNumberFormat="1" applyFont="1" applyFill="1" applyBorder="1" applyAlignment="1">
      <alignment vertical="top" wrapText="1"/>
    </xf>
    <xf numFmtId="164" fontId="6" fillId="3" borderId="4" xfId="0" applyNumberFormat="1" applyFont="1" applyFill="1" applyBorder="1"/>
    <xf numFmtId="0" fontId="5" fillId="3" borderId="1" xfId="0" applyFont="1" applyFill="1" applyBorder="1" applyAlignment="1">
      <alignment horizontal="left"/>
    </xf>
    <xf numFmtId="164" fontId="6" fillId="3" borderId="1" xfId="0" applyNumberFormat="1" applyFont="1" applyFill="1" applyBorder="1"/>
    <xf numFmtId="164" fontId="6" fillId="3" borderId="1" xfId="0" applyNumberFormat="1" applyFont="1" applyFill="1" applyBorder="1" applyAlignment="1">
      <alignment vertical="top" wrapText="1"/>
    </xf>
    <xf numFmtId="6" fontId="5" fillId="3" borderId="1" xfId="0" applyNumberFormat="1" applyFont="1" applyFill="1" applyBorder="1"/>
    <xf numFmtId="164" fontId="5" fillId="2" borderId="1" xfId="0" applyNumberFormat="1" applyFont="1" applyFill="1" applyBorder="1" applyAlignment="1">
      <alignment vertical="top" wrapText="1"/>
    </xf>
    <xf numFmtId="0" fontId="5" fillId="0" borderId="1" xfId="0" applyFont="1" applyFill="1" applyBorder="1" applyAlignment="1">
      <alignment horizontal="left"/>
    </xf>
    <xf numFmtId="164" fontId="5" fillId="0" borderId="1" xfId="0" applyNumberFormat="1" applyFont="1" applyFill="1" applyBorder="1" applyAlignment="1">
      <alignment vertical="top" wrapText="1"/>
    </xf>
    <xf numFmtId="0" fontId="6" fillId="0" borderId="1" xfId="0" applyFont="1" applyFill="1" applyBorder="1"/>
    <xf numFmtId="0" fontId="3" fillId="0" borderId="0" xfId="0" applyFont="1" applyFill="1"/>
    <xf numFmtId="6" fontId="5" fillId="0" borderId="1" xfId="0" applyNumberFormat="1" applyFont="1" applyBorder="1" applyAlignment="1">
      <alignment horizontal="right"/>
    </xf>
    <xf numFmtId="0" fontId="6" fillId="3" borderId="1" xfId="0" applyFont="1" applyFill="1" applyBorder="1" applyAlignment="1">
      <alignment wrapText="1"/>
    </xf>
    <xf numFmtId="0" fontId="6" fillId="4" borderId="1" xfId="0" applyFont="1" applyFill="1" applyBorder="1" applyAlignment="1">
      <alignment horizontal="left"/>
    </xf>
    <xf numFmtId="164" fontId="6" fillId="4" borderId="1" xfId="0" applyNumberFormat="1" applyFont="1" applyFill="1" applyBorder="1" applyAlignment="1">
      <alignment vertical="top" wrapText="1"/>
    </xf>
    <xf numFmtId="0" fontId="7" fillId="3" borderId="1" xfId="0" applyFont="1" applyFill="1" applyBorder="1" applyAlignment="1">
      <alignment horizontal="left"/>
    </xf>
    <xf numFmtId="0" fontId="7" fillId="0" borderId="1" xfId="0" applyFont="1" applyFill="1" applyBorder="1" applyAlignment="1">
      <alignment horizontal="left"/>
    </xf>
    <xf numFmtId="6" fontId="6" fillId="0" borderId="1" xfId="0" applyNumberFormat="1" applyFont="1" applyFill="1" applyBorder="1"/>
    <xf numFmtId="164" fontId="7" fillId="3" borderId="1" xfId="0" applyNumberFormat="1" applyFont="1" applyFill="1" applyBorder="1" applyAlignment="1">
      <alignment vertical="top" wrapText="1"/>
    </xf>
    <xf numFmtId="164" fontId="7" fillId="0" borderId="1" xfId="0" applyNumberFormat="1" applyFont="1" applyFill="1" applyBorder="1" applyAlignment="1">
      <alignment vertical="top" wrapText="1"/>
    </xf>
    <xf numFmtId="0" fontId="9" fillId="0" borderId="0" xfId="0" applyFont="1"/>
    <xf numFmtId="0" fontId="5" fillId="0" borderId="0" xfId="0" applyFont="1"/>
    <xf numFmtId="164" fontId="9" fillId="3" borderId="1" xfId="0" applyNumberFormat="1" applyFont="1" applyFill="1" applyBorder="1"/>
    <xf numFmtId="0" fontId="11" fillId="0" borderId="1" xfId="0" applyFont="1" applyFill="1" applyBorder="1" applyAlignment="1">
      <alignment horizontal="left"/>
    </xf>
    <xf numFmtId="6" fontId="9" fillId="0" borderId="1" xfId="0" applyNumberFormat="1" applyFont="1" applyFill="1" applyBorder="1"/>
    <xf numFmtId="164" fontId="5" fillId="4" borderId="1" xfId="0" applyNumberFormat="1" applyFont="1" applyFill="1" applyBorder="1"/>
    <xf numFmtId="164" fontId="5" fillId="0" borderId="1" xfId="0" applyNumberFormat="1" applyFont="1" applyBorder="1"/>
    <xf numFmtId="164" fontId="5" fillId="3" borderId="1" xfId="0" applyNumberFormat="1" applyFont="1" applyFill="1" applyBorder="1"/>
    <xf numFmtId="164" fontId="11" fillId="0" borderId="1" xfId="0" applyNumberFormat="1" applyFont="1" applyBorder="1"/>
    <xf numFmtId="164" fontId="6" fillId="4" borderId="1" xfId="0" applyNumberFormat="1" applyFont="1" applyFill="1" applyBorder="1"/>
    <xf numFmtId="0" fontId="5" fillId="0" borderId="2" xfId="0" applyFont="1" applyFill="1" applyBorder="1" applyAlignment="1">
      <alignment horizontal="left"/>
    </xf>
    <xf numFmtId="0" fontId="6" fillId="3" borderId="8" xfId="0" applyFont="1" applyFill="1" applyBorder="1" applyAlignment="1">
      <alignment horizontal="left"/>
    </xf>
    <xf numFmtId="164" fontId="6" fillId="3" borderId="8" xfId="0" applyNumberFormat="1" applyFont="1" applyFill="1" applyBorder="1"/>
    <xf numFmtId="0" fontId="5" fillId="2" borderId="2" xfId="0" applyFont="1" applyFill="1" applyBorder="1" applyAlignment="1">
      <alignment horizontal="left"/>
    </xf>
    <xf numFmtId="164" fontId="5" fillId="0" borderId="2" xfId="0" applyNumberFormat="1" applyFont="1" applyBorder="1"/>
    <xf numFmtId="0" fontId="6" fillId="3" borderId="8" xfId="0" applyFont="1" applyFill="1" applyBorder="1"/>
    <xf numFmtId="0" fontId="6" fillId="4" borderId="8" xfId="0" applyFont="1" applyFill="1" applyBorder="1" applyAlignment="1">
      <alignment horizontal="left"/>
    </xf>
    <xf numFmtId="164" fontId="6" fillId="4" borderId="8" xfId="0" applyNumberFormat="1" applyFont="1" applyFill="1" applyBorder="1"/>
    <xf numFmtId="0" fontId="12" fillId="0" borderId="2" xfId="0" applyFont="1" applyFill="1" applyBorder="1" applyAlignment="1">
      <alignment horizontal="left"/>
    </xf>
    <xf numFmtId="164" fontId="12" fillId="0" borderId="2" xfId="0" applyNumberFormat="1" applyFont="1" applyBorder="1"/>
    <xf numFmtId="0" fontId="11" fillId="2" borderId="1" xfId="0" applyFont="1" applyFill="1" applyBorder="1"/>
    <xf numFmtId="164" fontId="11" fillId="2" borderId="1" xfId="0" applyNumberFormat="1" applyFont="1" applyFill="1" applyBorder="1"/>
    <xf numFmtId="0" fontId="11" fillId="0" borderId="1" xfId="0" applyFont="1" applyFill="1" applyBorder="1"/>
    <xf numFmtId="164" fontId="11" fillId="0" borderId="1" xfId="0" applyNumberFormat="1" applyFont="1" applyFill="1" applyBorder="1"/>
    <xf numFmtId="0" fontId="11" fillId="3" borderId="1" xfId="0" applyFont="1" applyFill="1" applyBorder="1"/>
    <xf numFmtId="164" fontId="11" fillId="3" borderId="1" xfId="0" applyNumberFormat="1" applyFont="1" applyFill="1" applyBorder="1"/>
    <xf numFmtId="0" fontId="0" fillId="0" borderId="0" xfId="0" applyAlignment="1">
      <alignment horizontal="center"/>
    </xf>
    <xf numFmtId="0" fontId="5" fillId="3" borderId="1" xfId="0" applyFont="1" applyFill="1" applyBorder="1" applyAlignment="1">
      <alignment horizontal="left" indent="1"/>
    </xf>
    <xf numFmtId="0" fontId="5" fillId="2" borderId="1" xfId="0" applyFont="1" applyFill="1" applyBorder="1" applyAlignment="1">
      <alignment horizontal="left" indent="1"/>
    </xf>
    <xf numFmtId="0" fontId="13" fillId="0" borderId="0" xfId="0" applyFont="1"/>
    <xf numFmtId="0" fontId="5" fillId="2" borderId="1" xfId="0" applyFont="1" applyFill="1" applyBorder="1"/>
    <xf numFmtId="6" fontId="6" fillId="0" borderId="1" xfId="0" applyNumberFormat="1" applyFont="1" applyBorder="1" applyAlignment="1">
      <alignment horizontal="right"/>
    </xf>
    <xf numFmtId="6" fontId="5" fillId="6" borderId="1" xfId="0" applyNumberFormat="1" applyFont="1" applyFill="1" applyBorder="1" applyAlignment="1">
      <alignment vertical="top" wrapText="1"/>
    </xf>
    <xf numFmtId="164" fontId="5" fillId="6" borderId="1" xfId="0" applyNumberFormat="1" applyFont="1" applyFill="1" applyBorder="1" applyAlignment="1">
      <alignment vertical="top" wrapText="1"/>
    </xf>
    <xf numFmtId="166" fontId="9" fillId="0" borderId="0" xfId="0" applyNumberFormat="1" applyFont="1"/>
    <xf numFmtId="0" fontId="9" fillId="0" borderId="0" xfId="0" applyFont="1" applyAlignment="1"/>
    <xf numFmtId="0" fontId="9" fillId="0" borderId="0" xfId="0" applyFont="1" applyAlignment="1">
      <alignment horizontal="left"/>
    </xf>
    <xf numFmtId="0" fontId="10" fillId="0" borderId="0" xfId="0" applyFont="1"/>
    <xf numFmtId="165" fontId="10" fillId="0" borderId="0" xfId="0" applyNumberFormat="1" applyFont="1" applyBorder="1" applyAlignment="1">
      <alignment horizontal="center"/>
    </xf>
    <xf numFmtId="0" fontId="1" fillId="8" borderId="1" xfId="0" applyFont="1" applyFill="1" applyBorder="1"/>
    <xf numFmtId="165" fontId="10" fillId="0" borderId="24" xfId="0" applyNumberFormat="1" applyFont="1" applyBorder="1" applyAlignment="1">
      <alignment horizontal="center"/>
    </xf>
    <xf numFmtId="165" fontId="10" fillId="0" borderId="25" xfId="0" applyNumberFormat="1" applyFont="1" applyBorder="1" applyAlignment="1">
      <alignment horizontal="center"/>
    </xf>
    <xf numFmtId="165" fontId="15" fillId="8" borderId="16" xfId="0" applyNumberFormat="1" applyFont="1" applyFill="1" applyBorder="1" applyAlignment="1">
      <alignment horizontal="left"/>
    </xf>
    <xf numFmtId="0" fontId="15" fillId="8" borderId="17" xfId="0" applyFont="1" applyFill="1" applyBorder="1"/>
    <xf numFmtId="166" fontId="15" fillId="8" borderId="17" xfId="0" applyNumberFormat="1" applyFont="1" applyFill="1" applyBorder="1"/>
    <xf numFmtId="0" fontId="15" fillId="8" borderId="17" xfId="0" applyFont="1" applyFill="1" applyBorder="1" applyAlignment="1"/>
    <xf numFmtId="0" fontId="15" fillId="8" borderId="18" xfId="0" applyFont="1" applyFill="1" applyBorder="1" applyAlignment="1">
      <alignment horizontal="left"/>
    </xf>
    <xf numFmtId="165" fontId="15" fillId="0" borderId="19" xfId="0" applyNumberFormat="1" applyFont="1" applyBorder="1" applyAlignment="1">
      <alignment horizontal="left"/>
    </xf>
    <xf numFmtId="0" fontId="15" fillId="0" borderId="1" xfId="0" applyFont="1" applyBorder="1"/>
    <xf numFmtId="166" fontId="15" fillId="0" borderId="1" xfId="0" applyNumberFormat="1" applyFont="1" applyBorder="1"/>
    <xf numFmtId="0" fontId="15" fillId="0" borderId="1" xfId="0" applyFont="1" applyBorder="1" applyAlignment="1"/>
    <xf numFmtId="0" fontId="15" fillId="0" borderId="20" xfId="0" applyFont="1" applyBorder="1" applyAlignment="1">
      <alignment horizontal="left"/>
    </xf>
    <xf numFmtId="165" fontId="15" fillId="8" borderId="19" xfId="0" applyNumberFormat="1" applyFont="1" applyFill="1" applyBorder="1" applyAlignment="1">
      <alignment horizontal="left"/>
    </xf>
    <xf numFmtId="0" fontId="15" fillId="8" borderId="1" xfId="0" applyFont="1" applyFill="1" applyBorder="1"/>
    <xf numFmtId="166" fontId="15" fillId="8" borderId="1" xfId="0" applyNumberFormat="1" applyFont="1" applyFill="1" applyBorder="1"/>
    <xf numFmtId="0" fontId="15" fillId="8" borderId="1" xfId="0" applyFont="1" applyFill="1" applyBorder="1" applyAlignment="1"/>
    <xf numFmtId="16" fontId="15" fillId="8" borderId="1" xfId="0" applyNumberFormat="1" applyFont="1" applyFill="1" applyBorder="1"/>
    <xf numFmtId="14" fontId="15" fillId="8" borderId="1" xfId="0" applyNumberFormat="1" applyFont="1" applyFill="1" applyBorder="1"/>
    <xf numFmtId="14" fontId="15" fillId="8" borderId="20" xfId="0" applyNumberFormat="1" applyFont="1" applyFill="1" applyBorder="1" applyAlignment="1">
      <alignment horizontal="left"/>
    </xf>
    <xf numFmtId="0" fontId="15" fillId="8" borderId="20" xfId="0" applyFont="1" applyFill="1" applyBorder="1" applyAlignment="1">
      <alignment horizontal="left"/>
    </xf>
    <xf numFmtId="14" fontId="15" fillId="0" borderId="1" xfId="0" applyNumberFormat="1" applyFont="1" applyBorder="1"/>
    <xf numFmtId="16" fontId="15" fillId="8" borderId="20" xfId="0" applyNumberFormat="1" applyFont="1" applyFill="1" applyBorder="1" applyAlignment="1">
      <alignment horizontal="left"/>
    </xf>
    <xf numFmtId="165" fontId="6" fillId="7" borderId="13" xfId="0" applyNumberFormat="1" applyFont="1" applyFill="1" applyBorder="1" applyAlignment="1">
      <alignment horizontal="left"/>
    </xf>
    <xf numFmtId="0" fontId="6" fillId="7" borderId="14" xfId="0" applyFont="1" applyFill="1" applyBorder="1"/>
    <xf numFmtId="166" fontId="6" fillId="7" borderId="14" xfId="0" applyNumberFormat="1" applyFont="1" applyFill="1" applyBorder="1"/>
    <xf numFmtId="0" fontId="6" fillId="7" borderId="14" xfId="0" applyFont="1" applyFill="1" applyBorder="1" applyAlignment="1"/>
    <xf numFmtId="0" fontId="6" fillId="7" borderId="15" xfId="0" applyFont="1" applyFill="1" applyBorder="1" applyAlignment="1">
      <alignment horizontal="left"/>
    </xf>
    <xf numFmtId="165" fontId="15" fillId="0" borderId="21" xfId="0" applyNumberFormat="1" applyFont="1" applyBorder="1" applyAlignment="1">
      <alignment horizontal="left"/>
    </xf>
    <xf numFmtId="0" fontId="15" fillId="0" borderId="22" xfId="0" applyFont="1" applyBorder="1"/>
    <xf numFmtId="166" fontId="15" fillId="0" borderId="22" xfId="0" applyNumberFormat="1" applyFont="1" applyBorder="1"/>
    <xf numFmtId="0" fontId="15" fillId="0" borderId="22" xfId="0" applyFont="1" applyBorder="1" applyAlignment="1"/>
    <xf numFmtId="0" fontId="15" fillId="0" borderId="23" xfId="0" applyFont="1" applyBorder="1" applyAlignment="1">
      <alignment horizontal="left"/>
    </xf>
    <xf numFmtId="0" fontId="3" fillId="0" borderId="0" xfId="0" applyFont="1" applyAlignment="1">
      <alignment wrapText="1"/>
    </xf>
    <xf numFmtId="0" fontId="5" fillId="0" borderId="0" xfId="0" applyFont="1" applyAlignment="1">
      <alignment wrapText="1"/>
    </xf>
    <xf numFmtId="6" fontId="6" fillId="5" borderId="1" xfId="0" applyNumberFormat="1" applyFont="1" applyFill="1" applyBorder="1" applyAlignment="1">
      <alignment wrapText="1"/>
    </xf>
    <xf numFmtId="6" fontId="5" fillId="5" borderId="1" xfId="0" applyNumberFormat="1" applyFont="1" applyFill="1" applyBorder="1" applyAlignment="1">
      <alignment horizontal="right" wrapText="1"/>
    </xf>
    <xf numFmtId="0" fontId="6" fillId="5" borderId="1" xfId="0" applyFont="1" applyFill="1" applyBorder="1" applyAlignment="1">
      <alignment wrapText="1"/>
    </xf>
    <xf numFmtId="6" fontId="5" fillId="4" borderId="1" xfId="0" applyNumberFormat="1" applyFont="1" applyFill="1" applyBorder="1" applyAlignment="1">
      <alignment vertical="top" wrapText="1"/>
    </xf>
    <xf numFmtId="0" fontId="5" fillId="0" borderId="0" xfId="0" applyFont="1" applyAlignment="1">
      <alignment horizontal="center"/>
    </xf>
    <xf numFmtId="0" fontId="5" fillId="4" borderId="1" xfId="0" applyFont="1" applyFill="1" applyBorder="1" applyAlignment="1">
      <alignment horizontal="center"/>
    </xf>
    <xf numFmtId="0" fontId="5" fillId="2" borderId="1" xfId="0" applyFont="1" applyFill="1" applyBorder="1" applyAlignment="1">
      <alignment horizontal="center"/>
    </xf>
    <xf numFmtId="0" fontId="5" fillId="3" borderId="1" xfId="0" applyFont="1" applyFill="1" applyBorder="1" applyAlignment="1">
      <alignment horizontal="center"/>
    </xf>
    <xf numFmtId="0" fontId="5" fillId="0" borderId="0" xfId="0" applyFont="1" applyFill="1"/>
    <xf numFmtId="0" fontId="0" fillId="0" borderId="0" xfId="0" applyFill="1" applyBorder="1"/>
    <xf numFmtId="0" fontId="5" fillId="0" borderId="0" xfId="0" applyFont="1" applyFill="1" applyBorder="1"/>
    <xf numFmtId="0" fontId="9" fillId="0" borderId="0" xfId="0" applyFont="1" applyFill="1" applyBorder="1"/>
    <xf numFmtId="164" fontId="5" fillId="0" borderId="0" xfId="0" applyNumberFormat="1" applyFont="1" applyFill="1" applyBorder="1"/>
    <xf numFmtId="6" fontId="5" fillId="0" borderId="0" xfId="0" applyNumberFormat="1" applyFont="1" applyFill="1" applyBorder="1"/>
    <xf numFmtId="0" fontId="16" fillId="0" borderId="26" xfId="0" applyFont="1" applyBorder="1" applyAlignment="1">
      <alignment wrapText="1"/>
    </xf>
    <xf numFmtId="0" fontId="16" fillId="0" borderId="0" xfId="0" applyFont="1" applyBorder="1" applyAlignment="1">
      <alignment wrapText="1"/>
    </xf>
    <xf numFmtId="0" fontId="0" fillId="0" borderId="0" xfId="0" applyAlignment="1"/>
    <xf numFmtId="0" fontId="0" fillId="0" borderId="26" xfId="0" applyBorder="1" applyAlignment="1"/>
    <xf numFmtId="0" fontId="16" fillId="0" borderId="0" xfId="0" applyFont="1" applyAlignment="1"/>
    <xf numFmtId="0" fontId="16" fillId="0" borderId="0" xfId="0" applyFont="1" applyAlignment="1" applyProtection="1">
      <protection locked="0"/>
    </xf>
    <xf numFmtId="0" fontId="16" fillId="0" borderId="0" xfId="0" applyFont="1" applyAlignment="1">
      <alignment wrapText="1"/>
    </xf>
    <xf numFmtId="0" fontId="17" fillId="0" borderId="0" xfId="0" applyFont="1" applyAlignment="1">
      <alignment wrapText="1" readingOrder="1"/>
    </xf>
    <xf numFmtId="164" fontId="6" fillId="0" borderId="1" xfId="0" applyNumberFormat="1" applyFont="1" applyBorder="1" applyAlignment="1">
      <alignment vertical="top" wrapText="1"/>
    </xf>
    <xf numFmtId="0" fontId="0" fillId="0" borderId="0" xfId="0" applyProtection="1"/>
    <xf numFmtId="0" fontId="13" fillId="0" borderId="0" xfId="0" applyFont="1" applyBorder="1" applyAlignment="1" applyProtection="1">
      <alignment wrapText="1"/>
    </xf>
    <xf numFmtId="0" fontId="19" fillId="0" borderId="0" xfId="0" applyFont="1" applyProtection="1"/>
    <xf numFmtId="0" fontId="20" fillId="0" borderId="0" xfId="0" applyFont="1" applyProtection="1"/>
    <xf numFmtId="0" fontId="13" fillId="0" borderId="0" xfId="0" applyFont="1" applyProtection="1"/>
    <xf numFmtId="0" fontId="13" fillId="0" borderId="0" xfId="0" applyFont="1" applyAlignment="1" applyProtection="1">
      <alignment horizontal="right"/>
    </xf>
    <xf numFmtId="164" fontId="5" fillId="2" borderId="1" xfId="0" applyNumberFormat="1" applyFont="1" applyFill="1" applyBorder="1"/>
    <xf numFmtId="164" fontId="6" fillId="2" borderId="8" xfId="0" applyNumberFormat="1" applyFont="1" applyFill="1" applyBorder="1"/>
    <xf numFmtId="0" fontId="5" fillId="3" borderId="2" xfId="0" applyFont="1" applyFill="1" applyBorder="1" applyAlignment="1">
      <alignment horizontal="left"/>
    </xf>
    <xf numFmtId="164" fontId="5" fillId="3" borderId="2" xfId="0" applyNumberFormat="1" applyFont="1" applyFill="1" applyBorder="1"/>
    <xf numFmtId="0" fontId="5" fillId="3" borderId="9" xfId="0" applyFont="1" applyFill="1" applyBorder="1" applyAlignment="1">
      <alignment horizontal="left"/>
    </xf>
    <xf numFmtId="164" fontId="5" fillId="3" borderId="9" xfId="0" applyNumberFormat="1" applyFont="1" applyFill="1" applyBorder="1"/>
    <xf numFmtId="0" fontId="6" fillId="2" borderId="8" xfId="0" applyFont="1" applyFill="1" applyBorder="1"/>
    <xf numFmtId="165" fontId="15" fillId="2" borderId="19" xfId="0" applyNumberFormat="1" applyFont="1" applyFill="1" applyBorder="1" applyAlignment="1">
      <alignment horizontal="left"/>
    </xf>
    <xf numFmtId="0" fontId="15" fillId="2" borderId="1" xfId="0" applyFont="1" applyFill="1" applyBorder="1"/>
    <xf numFmtId="166" fontId="15" fillId="2" borderId="1" xfId="0" applyNumberFormat="1" applyFont="1" applyFill="1" applyBorder="1"/>
    <xf numFmtId="0" fontId="15" fillId="2" borderId="1" xfId="0" applyFont="1" applyFill="1" applyBorder="1" applyAlignment="1"/>
    <xf numFmtId="16" fontId="15" fillId="2" borderId="1" xfId="0" applyNumberFormat="1" applyFont="1" applyFill="1" applyBorder="1"/>
    <xf numFmtId="0" fontId="15" fillId="2" borderId="20" xfId="0" applyFont="1" applyFill="1" applyBorder="1" applyAlignment="1">
      <alignment horizontal="left"/>
    </xf>
    <xf numFmtId="0" fontId="1" fillId="2" borderId="1" xfId="0" applyFont="1" applyFill="1" applyBorder="1"/>
    <xf numFmtId="14" fontId="15" fillId="2" borderId="1" xfId="0" applyNumberFormat="1" applyFont="1" applyFill="1" applyBorder="1"/>
    <xf numFmtId="165" fontId="15" fillId="8" borderId="21" xfId="0" applyNumberFormat="1" applyFont="1" applyFill="1" applyBorder="1" applyAlignment="1">
      <alignment horizontal="left"/>
    </xf>
    <xf numFmtId="0" fontId="15" fillId="8" borderId="22" xfId="0" applyFont="1" applyFill="1" applyBorder="1"/>
    <xf numFmtId="166" fontId="15" fillId="8" borderId="22" xfId="0" applyNumberFormat="1" applyFont="1" applyFill="1" applyBorder="1"/>
    <xf numFmtId="0" fontId="15" fillId="8" borderId="22" xfId="0" applyFont="1" applyFill="1" applyBorder="1" applyAlignment="1"/>
    <xf numFmtId="14" fontId="15" fillId="8" borderId="22" xfId="0" applyNumberFormat="1" applyFont="1" applyFill="1" applyBorder="1"/>
    <xf numFmtId="0" fontId="15" fillId="8" borderId="23" xfId="0" applyFont="1" applyFill="1" applyBorder="1" applyAlignment="1">
      <alignment horizontal="left"/>
    </xf>
    <xf numFmtId="0" fontId="16" fillId="0" borderId="0" xfId="0" applyFont="1" applyAlignment="1">
      <alignment horizontal="center" wrapText="1"/>
    </xf>
    <xf numFmtId="164" fontId="7" fillId="2" borderId="1" xfId="0" applyNumberFormat="1" applyFont="1" applyFill="1" applyBorder="1" applyAlignment="1">
      <alignment vertical="top" wrapText="1"/>
    </xf>
    <xf numFmtId="0" fontId="7" fillId="2" borderId="1" xfId="0" applyFont="1" applyFill="1" applyBorder="1" applyAlignment="1">
      <alignment horizontal="left"/>
    </xf>
    <xf numFmtId="0" fontId="11" fillId="2" borderId="1" xfId="0" applyFont="1" applyFill="1" applyBorder="1" applyAlignment="1">
      <alignment horizontal="left"/>
    </xf>
    <xf numFmtId="164" fontId="5" fillId="2" borderId="2" xfId="0" applyNumberFormat="1" applyFont="1" applyFill="1" applyBorder="1"/>
    <xf numFmtId="0" fontId="18" fillId="9" borderId="10" xfId="0" applyFont="1" applyFill="1" applyBorder="1" applyAlignment="1" applyProtection="1">
      <alignment horizontal="center"/>
    </xf>
    <xf numFmtId="0" fontId="18" fillId="9" borderId="11" xfId="0" applyFont="1" applyFill="1" applyBorder="1" applyAlignment="1" applyProtection="1">
      <alignment horizontal="center"/>
    </xf>
    <xf numFmtId="0" fontId="18" fillId="9" borderId="12" xfId="0" applyFont="1" applyFill="1" applyBorder="1" applyAlignment="1" applyProtection="1">
      <alignment horizontal="center"/>
    </xf>
    <xf numFmtId="0" fontId="13" fillId="2" borderId="0" xfId="0" applyFont="1" applyFill="1" applyAlignment="1" applyProtection="1">
      <alignment horizontal="left" wrapText="1"/>
    </xf>
    <xf numFmtId="0" fontId="13" fillId="0" borderId="0" xfId="0" applyFont="1" applyAlignment="1" applyProtection="1">
      <alignment horizontal="left" wrapText="1"/>
    </xf>
    <xf numFmtId="0" fontId="13" fillId="0" borderId="27" xfId="0" applyFont="1" applyBorder="1" applyAlignment="1" applyProtection="1">
      <alignment horizontal="center" wrapText="1"/>
    </xf>
    <xf numFmtId="0" fontId="13" fillId="0" borderId="28" xfId="0" applyFont="1" applyBorder="1" applyAlignment="1" applyProtection="1">
      <alignment horizontal="center" wrapText="1"/>
    </xf>
    <xf numFmtId="0" fontId="13" fillId="0" borderId="29" xfId="0" applyFont="1" applyBorder="1" applyAlignment="1" applyProtection="1">
      <alignment horizontal="center" wrapText="1"/>
    </xf>
    <xf numFmtId="0" fontId="13" fillId="0" borderId="24" xfId="0" applyFont="1" applyBorder="1" applyAlignment="1" applyProtection="1">
      <alignment horizontal="center" wrapText="1"/>
    </xf>
    <xf numFmtId="0" fontId="13" fillId="0" borderId="0" xfId="0" applyFont="1" applyBorder="1" applyAlignment="1" applyProtection="1">
      <alignment horizontal="center" wrapText="1"/>
    </xf>
    <xf numFmtId="0" fontId="13" fillId="0" borderId="25" xfId="0" applyFont="1" applyBorder="1" applyAlignment="1" applyProtection="1">
      <alignment horizontal="center" wrapText="1"/>
    </xf>
    <xf numFmtId="0" fontId="13" fillId="0" borderId="30" xfId="0" applyFont="1" applyBorder="1" applyAlignment="1" applyProtection="1">
      <alignment horizontal="center" wrapText="1"/>
    </xf>
    <xf numFmtId="0" fontId="13" fillId="0" borderId="31" xfId="0" applyFont="1" applyBorder="1" applyAlignment="1" applyProtection="1">
      <alignment horizontal="center" wrapText="1"/>
    </xf>
    <xf numFmtId="0" fontId="13" fillId="0" borderId="32" xfId="0" applyFont="1" applyBorder="1" applyAlignment="1" applyProtection="1">
      <alignment horizontal="center" wrapText="1"/>
    </xf>
    <xf numFmtId="0" fontId="6" fillId="4" borderId="10" xfId="0" applyFont="1" applyFill="1" applyBorder="1" applyAlignment="1">
      <alignment horizontal="center"/>
    </xf>
    <xf numFmtId="0" fontId="6" fillId="4" borderId="12" xfId="0" applyFont="1" applyFill="1" applyBorder="1" applyAlignment="1">
      <alignment horizontal="center"/>
    </xf>
    <xf numFmtId="0" fontId="16" fillId="0" borderId="0" xfId="0" applyFont="1" applyAlignment="1">
      <alignment horizontal="center" wrapText="1"/>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7" fillId="0" borderId="0" xfId="0" applyFont="1" applyAlignment="1">
      <alignment horizontal="center" wrapText="1" readingOrder="1"/>
    </xf>
    <xf numFmtId="0" fontId="8" fillId="0" borderId="7" xfId="0" applyFont="1" applyBorder="1" applyAlignment="1">
      <alignment horizontal="center"/>
    </xf>
    <xf numFmtId="165" fontId="14" fillId="7" borderId="10" xfId="0" applyNumberFormat="1" applyFont="1" applyFill="1" applyBorder="1" applyAlignment="1">
      <alignment horizontal="center"/>
    </xf>
    <xf numFmtId="165" fontId="14" fillId="7" borderId="11" xfId="0" applyNumberFormat="1" applyFont="1" applyFill="1" applyBorder="1" applyAlignment="1">
      <alignment horizontal="center"/>
    </xf>
    <xf numFmtId="165" fontId="14" fillId="7" borderId="12"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1</xdr:row>
      <xdr:rowOff>137160</xdr:rowOff>
    </xdr:from>
    <xdr:to>
      <xdr:col>1</xdr:col>
      <xdr:colOff>539296</xdr:colOff>
      <xdr:row>5</xdr:row>
      <xdr:rowOff>118110</xdr:rowOff>
    </xdr:to>
    <xdr:pic>
      <xdr:nvPicPr>
        <xdr:cNvPr id="2" name="Picture 1"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3340" y="434340"/>
          <a:ext cx="1095556" cy="66675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11</xdr:col>
      <xdr:colOff>51436</xdr:colOff>
      <xdr:row>1</xdr:row>
      <xdr:rowOff>152400</xdr:rowOff>
    </xdr:from>
    <xdr:to>
      <xdr:col>13</xdr:col>
      <xdr:colOff>15744</xdr:colOff>
      <xdr:row>5</xdr:row>
      <xdr:rowOff>28575</xdr:rowOff>
    </xdr:to>
    <xdr:pic>
      <xdr:nvPicPr>
        <xdr:cNvPr id="3" name="Picture 2" descr="NCATlogo_block.jpg"/>
        <xdr:cNvPicPr>
          <a:picLocks noChangeAspect="1"/>
        </xdr:cNvPicPr>
      </xdr:nvPicPr>
      <xdr:blipFill>
        <a:blip xmlns:r="http://schemas.openxmlformats.org/officeDocument/2006/relationships" r:embed="rId2" cstate="print"/>
        <a:stretch>
          <a:fillRect/>
        </a:stretch>
      </xdr:blipFill>
      <xdr:spPr>
        <a:xfrm>
          <a:off x="6757036" y="449580"/>
          <a:ext cx="1183508" cy="561975"/>
        </a:xfrm>
        <a:prstGeom prst="rect">
          <a:avLst/>
        </a:prstGeom>
      </xdr:spPr>
    </xdr:pic>
    <xdr:clientData/>
  </xdr:twoCellAnchor>
  <xdr:twoCellAnchor editAs="oneCell">
    <xdr:from>
      <xdr:col>0</xdr:col>
      <xdr:colOff>601980</xdr:colOff>
      <xdr:row>65</xdr:row>
      <xdr:rowOff>1420</xdr:rowOff>
    </xdr:from>
    <xdr:to>
      <xdr:col>3</xdr:col>
      <xdr:colOff>495300</xdr:colOff>
      <xdr:row>67</xdr:row>
      <xdr:rowOff>161544</xdr:rowOff>
    </xdr:to>
    <xdr:pic>
      <xdr:nvPicPr>
        <xdr:cNvPr id="4" name="Picture 3" descr="The Cloverleaf  Logo.jpg"/>
        <xdr:cNvPicPr>
          <a:picLocks noChangeAspect="1"/>
        </xdr:cNvPicPr>
      </xdr:nvPicPr>
      <xdr:blipFill>
        <a:blip xmlns:r="http://schemas.openxmlformats.org/officeDocument/2006/relationships" r:embed="rId3" cstate="print"/>
        <a:stretch>
          <a:fillRect/>
        </a:stretch>
      </xdr:blipFill>
      <xdr:spPr>
        <a:xfrm>
          <a:off x="601980" y="10372240"/>
          <a:ext cx="1722120" cy="495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93344</xdr:colOff>
      <xdr:row>0</xdr:row>
      <xdr:rowOff>0</xdr:rowOff>
    </xdr:from>
    <xdr:to>
      <xdr:col>4</xdr:col>
      <xdr:colOff>579300</xdr:colOff>
      <xdr:row>4</xdr:row>
      <xdr:rowOff>0</xdr:rowOff>
    </xdr:to>
    <xdr:pic>
      <xdr:nvPicPr>
        <xdr:cNvPr id="4" name="Picture 3"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169919" y="0"/>
          <a:ext cx="1095556" cy="66675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5</xdr:col>
      <xdr:colOff>30480</xdr:colOff>
      <xdr:row>0</xdr:row>
      <xdr:rowOff>0</xdr:rowOff>
    </xdr:from>
    <xdr:to>
      <xdr:col>6</xdr:col>
      <xdr:colOff>604388</xdr:colOff>
      <xdr:row>3</xdr:row>
      <xdr:rowOff>95250</xdr:rowOff>
    </xdr:to>
    <xdr:pic>
      <xdr:nvPicPr>
        <xdr:cNvPr id="5" name="Picture 4" descr="NCATlogo_block.jpg"/>
        <xdr:cNvPicPr>
          <a:picLocks noChangeAspect="1"/>
        </xdr:cNvPicPr>
      </xdr:nvPicPr>
      <xdr:blipFill>
        <a:blip xmlns:r="http://schemas.openxmlformats.org/officeDocument/2006/relationships" r:embed="rId2" cstate="print"/>
        <a:stretch>
          <a:fillRect/>
        </a:stretch>
      </xdr:blipFill>
      <xdr:spPr>
        <a:xfrm>
          <a:off x="4326255" y="0"/>
          <a:ext cx="1183508"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28</xdr:row>
      <xdr:rowOff>0</xdr:rowOff>
    </xdr:from>
    <xdr:to>
      <xdr:col>1</xdr:col>
      <xdr:colOff>4763</xdr:colOff>
      <xdr:row>31</xdr:row>
      <xdr:rowOff>157361</xdr:rowOff>
    </xdr:to>
    <xdr:pic>
      <xdr:nvPicPr>
        <xdr:cNvPr id="3" name="Picture 2"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 y="5591175"/>
          <a:ext cx="1219200" cy="72886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12</xdr:col>
      <xdr:colOff>47625</xdr:colOff>
      <xdr:row>28</xdr:row>
      <xdr:rowOff>9525</xdr:rowOff>
    </xdr:from>
    <xdr:to>
      <xdr:col>13</xdr:col>
      <xdr:colOff>590550</xdr:colOff>
      <xdr:row>30</xdr:row>
      <xdr:rowOff>169740</xdr:rowOff>
    </xdr:to>
    <xdr:pic>
      <xdr:nvPicPr>
        <xdr:cNvPr id="4" name="Picture 3" descr="NCATlogo_block.jpg"/>
        <xdr:cNvPicPr>
          <a:picLocks noChangeAspect="1"/>
        </xdr:cNvPicPr>
      </xdr:nvPicPr>
      <xdr:blipFill>
        <a:blip xmlns:r="http://schemas.openxmlformats.org/officeDocument/2006/relationships" r:embed="rId2" cstate="print"/>
        <a:stretch>
          <a:fillRect/>
        </a:stretch>
      </xdr:blipFill>
      <xdr:spPr>
        <a:xfrm>
          <a:off x="8115300" y="5600700"/>
          <a:ext cx="1162050" cy="5412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30</xdr:row>
      <xdr:rowOff>0</xdr:rowOff>
    </xdr:from>
    <xdr:to>
      <xdr:col>1</xdr:col>
      <xdr:colOff>0</xdr:colOff>
      <xdr:row>33</xdr:row>
      <xdr:rowOff>157361</xdr:rowOff>
    </xdr:to>
    <xdr:pic>
      <xdr:nvPicPr>
        <xdr:cNvPr id="3" name="Picture 2"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8100" y="5991225"/>
          <a:ext cx="1219200" cy="72886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12</xdr:col>
      <xdr:colOff>0</xdr:colOff>
      <xdr:row>30</xdr:row>
      <xdr:rowOff>0</xdr:rowOff>
    </xdr:from>
    <xdr:to>
      <xdr:col>13</xdr:col>
      <xdr:colOff>542925</xdr:colOff>
      <xdr:row>32</xdr:row>
      <xdr:rowOff>160215</xdr:rowOff>
    </xdr:to>
    <xdr:pic>
      <xdr:nvPicPr>
        <xdr:cNvPr id="4" name="Picture 3" descr="NCATlogo_block.jpg"/>
        <xdr:cNvPicPr>
          <a:picLocks noChangeAspect="1"/>
        </xdr:cNvPicPr>
      </xdr:nvPicPr>
      <xdr:blipFill>
        <a:blip xmlns:r="http://schemas.openxmlformats.org/officeDocument/2006/relationships" r:embed="rId2" cstate="print"/>
        <a:stretch>
          <a:fillRect/>
        </a:stretch>
      </xdr:blipFill>
      <xdr:spPr>
        <a:xfrm>
          <a:off x="8067675" y="5991225"/>
          <a:ext cx="1162050" cy="541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9525</xdr:colOff>
      <xdr:row>0</xdr:row>
      <xdr:rowOff>0</xdr:rowOff>
    </xdr:from>
    <xdr:to>
      <xdr:col>4</xdr:col>
      <xdr:colOff>133350</xdr:colOff>
      <xdr:row>2</xdr:row>
      <xdr:rowOff>46309</xdr:rowOff>
    </xdr:to>
    <xdr:pic>
      <xdr:nvPicPr>
        <xdr:cNvPr id="5" name="Picture 4"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48150" y="0"/>
          <a:ext cx="733425" cy="446359"/>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4</xdr:col>
      <xdr:colOff>222886</xdr:colOff>
      <xdr:row>0</xdr:row>
      <xdr:rowOff>1</xdr:rowOff>
    </xdr:from>
    <xdr:to>
      <xdr:col>5</xdr:col>
      <xdr:colOff>381000</xdr:colOff>
      <xdr:row>1</xdr:row>
      <xdr:rowOff>164516</xdr:rowOff>
    </xdr:to>
    <xdr:pic>
      <xdr:nvPicPr>
        <xdr:cNvPr id="6" name="Picture 5" descr="NCATlogo_block.jpg"/>
        <xdr:cNvPicPr>
          <a:picLocks noChangeAspect="1"/>
        </xdr:cNvPicPr>
      </xdr:nvPicPr>
      <xdr:blipFill>
        <a:blip xmlns:r="http://schemas.openxmlformats.org/officeDocument/2006/relationships" r:embed="rId2" cstate="print"/>
        <a:stretch>
          <a:fillRect/>
        </a:stretch>
      </xdr:blipFill>
      <xdr:spPr>
        <a:xfrm>
          <a:off x="5071111" y="1"/>
          <a:ext cx="767714" cy="364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295275</xdr:colOff>
      <xdr:row>0</xdr:row>
      <xdr:rowOff>0</xdr:rowOff>
    </xdr:from>
    <xdr:to>
      <xdr:col>5</xdr:col>
      <xdr:colOff>509198</xdr:colOff>
      <xdr:row>1</xdr:row>
      <xdr:rowOff>182506</xdr:rowOff>
    </xdr:to>
    <xdr:pic>
      <xdr:nvPicPr>
        <xdr:cNvPr id="2" name="Picture 1" descr="NCATlogo_block.jpg"/>
        <xdr:cNvPicPr>
          <a:picLocks noChangeAspect="1"/>
        </xdr:cNvPicPr>
      </xdr:nvPicPr>
      <xdr:blipFill>
        <a:blip xmlns:r="http://schemas.openxmlformats.org/officeDocument/2006/relationships" r:embed="rId1" cstate="print"/>
        <a:stretch>
          <a:fillRect/>
        </a:stretch>
      </xdr:blipFill>
      <xdr:spPr>
        <a:xfrm>
          <a:off x="4935855" y="0"/>
          <a:ext cx="823523" cy="380626"/>
        </a:xfrm>
        <a:prstGeom prst="rect">
          <a:avLst/>
        </a:prstGeom>
      </xdr:spPr>
    </xdr:pic>
    <xdr:clientData/>
  </xdr:twoCellAnchor>
  <xdr:twoCellAnchor editAs="oneCell">
    <xdr:from>
      <xdr:col>3</xdr:col>
      <xdr:colOff>15240</xdr:colOff>
      <xdr:row>0</xdr:row>
      <xdr:rowOff>0</xdr:rowOff>
    </xdr:from>
    <xdr:to>
      <xdr:col>4</xdr:col>
      <xdr:colOff>99060</xdr:colOff>
      <xdr:row>2</xdr:row>
      <xdr:rowOff>18300</xdr:rowOff>
    </xdr:to>
    <xdr:pic>
      <xdr:nvPicPr>
        <xdr:cNvPr id="3" name="Picture 2" descr="usda_nifa_c_rgb_300.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4046220" y="0"/>
          <a:ext cx="693420" cy="41454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50800</xdr:colOff>
      <xdr:row>15</xdr:row>
      <xdr:rowOff>165100</xdr:rowOff>
    </xdr:from>
    <xdr:to>
      <xdr:col>1</xdr:col>
      <xdr:colOff>19067</xdr:colOff>
      <xdr:row>18</xdr:row>
      <xdr:rowOff>60675</xdr:rowOff>
    </xdr:to>
    <xdr:pic>
      <xdr:nvPicPr>
        <xdr:cNvPr id="5" name="Picture 4"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0800" y="9410700"/>
          <a:ext cx="717567" cy="42897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7</xdr:col>
      <xdr:colOff>114301</xdr:colOff>
      <xdr:row>16</xdr:row>
      <xdr:rowOff>38100</xdr:rowOff>
    </xdr:from>
    <xdr:to>
      <xdr:col>7</xdr:col>
      <xdr:colOff>800101</xdr:colOff>
      <xdr:row>18</xdr:row>
      <xdr:rowOff>1035</xdr:rowOff>
    </xdr:to>
    <xdr:pic>
      <xdr:nvPicPr>
        <xdr:cNvPr id="6" name="Picture 5" descr="NCATlogo_block.jpg"/>
        <xdr:cNvPicPr>
          <a:picLocks noChangeAspect="1"/>
        </xdr:cNvPicPr>
      </xdr:nvPicPr>
      <xdr:blipFill>
        <a:blip xmlns:r="http://schemas.openxmlformats.org/officeDocument/2006/relationships" r:embed="rId2" cstate="print"/>
        <a:stretch>
          <a:fillRect/>
        </a:stretch>
      </xdr:blipFill>
      <xdr:spPr>
        <a:xfrm>
          <a:off x="6184901" y="2882900"/>
          <a:ext cx="685800" cy="3185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81280</xdr:colOff>
      <xdr:row>11</xdr:row>
      <xdr:rowOff>101601</xdr:rowOff>
    </xdr:from>
    <xdr:to>
      <xdr:col>6</xdr:col>
      <xdr:colOff>723900</xdr:colOff>
      <xdr:row>13</xdr:row>
      <xdr:rowOff>69513</xdr:rowOff>
    </xdr:to>
    <xdr:pic>
      <xdr:nvPicPr>
        <xdr:cNvPr id="2" name="Picture 1" descr="NCATlogo_block.jpg"/>
        <xdr:cNvPicPr>
          <a:picLocks noChangeAspect="1"/>
        </xdr:cNvPicPr>
      </xdr:nvPicPr>
      <xdr:blipFill>
        <a:blip xmlns:r="http://schemas.openxmlformats.org/officeDocument/2006/relationships" r:embed="rId1" cstate="print"/>
        <a:stretch>
          <a:fillRect/>
        </a:stretch>
      </xdr:blipFill>
      <xdr:spPr>
        <a:xfrm>
          <a:off x="5085080" y="2019301"/>
          <a:ext cx="642620" cy="298112"/>
        </a:xfrm>
        <a:prstGeom prst="rect">
          <a:avLst/>
        </a:prstGeom>
      </xdr:spPr>
    </xdr:pic>
    <xdr:clientData/>
  </xdr:twoCellAnchor>
  <xdr:twoCellAnchor editAs="oneCell">
    <xdr:from>
      <xdr:col>0</xdr:col>
      <xdr:colOff>50800</xdr:colOff>
      <xdr:row>10</xdr:row>
      <xdr:rowOff>165100</xdr:rowOff>
    </xdr:from>
    <xdr:to>
      <xdr:col>1</xdr:col>
      <xdr:colOff>19067</xdr:colOff>
      <xdr:row>13</xdr:row>
      <xdr:rowOff>60675</xdr:rowOff>
    </xdr:to>
    <xdr:pic>
      <xdr:nvPicPr>
        <xdr:cNvPr id="3" name="Picture 2" descr="usda_nifa_c_rgb_300.jpg"/>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0800" y="2885440"/>
          <a:ext cx="722647" cy="42135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opLeftCell="A43" workbookViewId="0">
      <selection activeCell="F21" sqref="F21"/>
    </sheetView>
  </sheetViews>
  <sheetFormatPr defaultColWidth="8.85546875" defaultRowHeight="12.75" x14ac:dyDescent="0.2"/>
  <cols>
    <col min="1" max="16384" width="8.85546875" style="139"/>
  </cols>
  <sheetData>
    <row r="1" spans="1:15" ht="23.25" thickBot="1" x14ac:dyDescent="0.35">
      <c r="A1" s="171" t="s">
        <v>120</v>
      </c>
      <c r="B1" s="172"/>
      <c r="C1" s="172"/>
      <c r="D1" s="172"/>
      <c r="E1" s="172"/>
      <c r="F1" s="172"/>
      <c r="G1" s="172"/>
      <c r="H1" s="172"/>
      <c r="I1" s="172"/>
      <c r="J1" s="172"/>
      <c r="K1" s="172"/>
      <c r="L1" s="172"/>
      <c r="M1" s="172"/>
      <c r="N1" s="172"/>
      <c r="O1" s="173"/>
    </row>
    <row r="2" spans="1:15" ht="13.5" thickBot="1" x14ac:dyDescent="0.25"/>
    <row r="3" spans="1:15" ht="13.15" customHeight="1" x14ac:dyDescent="0.2">
      <c r="A3" s="140"/>
      <c r="B3" s="140"/>
      <c r="C3" s="176" t="s">
        <v>119</v>
      </c>
      <c r="D3" s="177"/>
      <c r="E3" s="177"/>
      <c r="F3" s="177"/>
      <c r="G3" s="177"/>
      <c r="H3" s="177"/>
      <c r="I3" s="177"/>
      <c r="J3" s="177"/>
      <c r="K3" s="178"/>
      <c r="L3" s="140"/>
      <c r="M3" s="140"/>
    </row>
    <row r="4" spans="1:15" x14ac:dyDescent="0.2">
      <c r="A4" s="140"/>
      <c r="B4" s="140"/>
      <c r="C4" s="179"/>
      <c r="D4" s="180"/>
      <c r="E4" s="180"/>
      <c r="F4" s="180"/>
      <c r="G4" s="180"/>
      <c r="H4" s="180"/>
      <c r="I4" s="180"/>
      <c r="J4" s="180"/>
      <c r="K4" s="181"/>
      <c r="L4" s="140"/>
      <c r="M4" s="140"/>
    </row>
    <row r="5" spans="1:15" ht="13.5" thickBot="1" x14ac:dyDescent="0.25">
      <c r="A5" s="140"/>
      <c r="B5" s="140"/>
      <c r="C5" s="182"/>
      <c r="D5" s="183"/>
      <c r="E5" s="183"/>
      <c r="F5" s="183"/>
      <c r="G5" s="183"/>
      <c r="H5" s="183"/>
      <c r="I5" s="183"/>
      <c r="J5" s="183"/>
      <c r="K5" s="184"/>
      <c r="L5" s="140"/>
      <c r="M5" s="140"/>
    </row>
    <row r="6" spans="1:15" x14ac:dyDescent="0.2">
      <c r="C6" s="140"/>
      <c r="D6" s="140"/>
      <c r="E6" s="140"/>
      <c r="F6" s="140"/>
      <c r="G6" s="140"/>
      <c r="H6" s="140"/>
      <c r="I6" s="140"/>
      <c r="J6" s="140"/>
      <c r="K6" s="140"/>
    </row>
    <row r="8" spans="1:15" x14ac:dyDescent="0.2">
      <c r="A8" s="141" t="s">
        <v>121</v>
      </c>
      <c r="F8" s="142" t="s">
        <v>132</v>
      </c>
    </row>
    <row r="9" spans="1:15" x14ac:dyDescent="0.2">
      <c r="A9" s="143">
        <v>1</v>
      </c>
      <c r="B9" s="143" t="s">
        <v>122</v>
      </c>
      <c r="F9" s="143" t="s">
        <v>133</v>
      </c>
      <c r="G9" s="143"/>
    </row>
    <row r="10" spans="1:15" x14ac:dyDescent="0.2">
      <c r="G10" s="143"/>
    </row>
    <row r="11" spans="1:15" x14ac:dyDescent="0.2">
      <c r="A11" s="143">
        <v>2</v>
      </c>
      <c r="B11" s="143" t="s">
        <v>123</v>
      </c>
      <c r="F11" s="143" t="s">
        <v>137</v>
      </c>
    </row>
    <row r="12" spans="1:15" x14ac:dyDescent="0.2">
      <c r="F12" s="143" t="s">
        <v>138</v>
      </c>
    </row>
    <row r="13" spans="1:15" x14ac:dyDescent="0.2">
      <c r="A13" s="139">
        <v>3</v>
      </c>
      <c r="B13" s="143" t="s">
        <v>124</v>
      </c>
      <c r="F13" s="143" t="s">
        <v>134</v>
      </c>
    </row>
    <row r="15" spans="1:15" x14ac:dyDescent="0.2">
      <c r="A15" s="139">
        <v>4</v>
      </c>
      <c r="B15" s="143" t="s">
        <v>125</v>
      </c>
      <c r="F15" s="143" t="s">
        <v>135</v>
      </c>
    </row>
    <row r="16" spans="1:15" x14ac:dyDescent="0.2">
      <c r="F16" s="143" t="s">
        <v>136</v>
      </c>
    </row>
    <row r="17" spans="1:15" x14ac:dyDescent="0.2">
      <c r="A17" s="139">
        <v>5</v>
      </c>
      <c r="B17" s="143" t="s">
        <v>126</v>
      </c>
    </row>
    <row r="18" spans="1:15" x14ac:dyDescent="0.2">
      <c r="F18" s="143" t="s">
        <v>139</v>
      </c>
    </row>
    <row r="19" spans="1:15" x14ac:dyDescent="0.2">
      <c r="A19" s="139">
        <v>6</v>
      </c>
      <c r="B19" s="143" t="s">
        <v>128</v>
      </c>
      <c r="F19" s="139" t="s">
        <v>140</v>
      </c>
    </row>
    <row r="21" spans="1:15" x14ac:dyDescent="0.2">
      <c r="A21" s="139">
        <v>7</v>
      </c>
      <c r="B21" s="143" t="s">
        <v>146</v>
      </c>
    </row>
    <row r="24" spans="1:15" x14ac:dyDescent="0.2">
      <c r="A24" s="141" t="s">
        <v>127</v>
      </c>
    </row>
    <row r="25" spans="1:15" ht="13.15" customHeight="1" x14ac:dyDescent="0.2">
      <c r="A25" s="139">
        <v>1</v>
      </c>
      <c r="B25" s="175" t="s">
        <v>150</v>
      </c>
      <c r="C25" s="175"/>
      <c r="D25" s="175"/>
      <c r="E25" s="175"/>
      <c r="F25" s="175"/>
      <c r="G25" s="175"/>
      <c r="H25" s="175"/>
      <c r="I25" s="175"/>
      <c r="J25" s="175"/>
      <c r="K25" s="175"/>
      <c r="L25" s="175"/>
      <c r="M25" s="175"/>
      <c r="N25" s="175"/>
      <c r="O25" s="175"/>
    </row>
    <row r="26" spans="1:15" x14ac:dyDescent="0.2">
      <c r="B26" s="175"/>
      <c r="C26" s="175"/>
      <c r="D26" s="175"/>
      <c r="E26" s="175"/>
      <c r="F26" s="175"/>
      <c r="G26" s="175"/>
      <c r="H26" s="175"/>
      <c r="I26" s="175"/>
      <c r="J26" s="175"/>
      <c r="K26" s="175"/>
      <c r="L26" s="175"/>
      <c r="M26" s="175"/>
      <c r="N26" s="175"/>
      <c r="O26" s="175"/>
    </row>
    <row r="27" spans="1:15" x14ac:dyDescent="0.2">
      <c r="B27" s="175"/>
      <c r="C27" s="175"/>
      <c r="D27" s="175"/>
      <c r="E27" s="175"/>
      <c r="F27" s="175"/>
      <c r="G27" s="175"/>
      <c r="H27" s="175"/>
      <c r="I27" s="175"/>
      <c r="J27" s="175"/>
      <c r="K27" s="175"/>
      <c r="L27" s="175"/>
      <c r="M27" s="175"/>
      <c r="N27" s="175"/>
      <c r="O27" s="175"/>
    </row>
    <row r="28" spans="1:15" x14ac:dyDescent="0.2">
      <c r="B28" s="175"/>
      <c r="C28" s="175"/>
      <c r="D28" s="175"/>
      <c r="E28" s="175"/>
      <c r="F28" s="175"/>
      <c r="G28" s="175"/>
      <c r="H28" s="175"/>
      <c r="I28" s="175"/>
      <c r="J28" s="175"/>
      <c r="K28" s="175"/>
      <c r="L28" s="175"/>
      <c r="M28" s="175"/>
      <c r="N28" s="175"/>
      <c r="O28" s="175"/>
    </row>
    <row r="29" spans="1:15" x14ac:dyDescent="0.2">
      <c r="B29" s="175"/>
      <c r="C29" s="175"/>
      <c r="D29" s="175"/>
      <c r="E29" s="175"/>
      <c r="F29" s="175"/>
      <c r="G29" s="175"/>
      <c r="H29" s="175"/>
      <c r="I29" s="175"/>
      <c r="J29" s="175"/>
      <c r="K29" s="175"/>
      <c r="L29" s="175"/>
      <c r="M29" s="175"/>
      <c r="N29" s="175"/>
      <c r="O29" s="175"/>
    </row>
    <row r="30" spans="1:15" x14ac:dyDescent="0.2">
      <c r="B30" s="175"/>
      <c r="C30" s="175"/>
      <c r="D30" s="175"/>
      <c r="E30" s="175"/>
      <c r="F30" s="175"/>
      <c r="G30" s="175"/>
      <c r="H30" s="175"/>
      <c r="I30" s="175"/>
      <c r="J30" s="175"/>
      <c r="K30" s="175"/>
      <c r="L30" s="175"/>
      <c r="M30" s="175"/>
      <c r="N30" s="175"/>
      <c r="O30" s="175"/>
    </row>
    <row r="31" spans="1:15" x14ac:dyDescent="0.2">
      <c r="B31" s="175"/>
      <c r="C31" s="175"/>
      <c r="D31" s="175"/>
      <c r="E31" s="175"/>
      <c r="F31" s="175"/>
      <c r="G31" s="175"/>
      <c r="H31" s="175"/>
      <c r="I31" s="175"/>
      <c r="J31" s="175"/>
      <c r="K31" s="175"/>
      <c r="L31" s="175"/>
      <c r="M31" s="175"/>
      <c r="N31" s="175"/>
      <c r="O31" s="175"/>
    </row>
    <row r="33" spans="1:15" ht="13.15" customHeight="1" x14ac:dyDescent="0.2">
      <c r="A33" s="139">
        <v>2</v>
      </c>
      <c r="B33" s="175" t="s">
        <v>149</v>
      </c>
      <c r="C33" s="175"/>
      <c r="D33" s="175"/>
      <c r="E33" s="175"/>
      <c r="F33" s="175"/>
      <c r="G33" s="175"/>
      <c r="H33" s="175"/>
      <c r="I33" s="175"/>
      <c r="J33" s="175"/>
      <c r="K33" s="175"/>
      <c r="L33" s="175"/>
      <c r="M33" s="175"/>
      <c r="N33" s="175"/>
      <c r="O33" s="175"/>
    </row>
    <row r="34" spans="1:15" x14ac:dyDescent="0.2">
      <c r="B34" s="175"/>
      <c r="C34" s="175"/>
      <c r="D34" s="175"/>
      <c r="E34" s="175"/>
      <c r="F34" s="175"/>
      <c r="G34" s="175"/>
      <c r="H34" s="175"/>
      <c r="I34" s="175"/>
      <c r="J34" s="175"/>
      <c r="K34" s="175"/>
      <c r="L34" s="175"/>
      <c r="M34" s="175"/>
      <c r="N34" s="175"/>
      <c r="O34" s="175"/>
    </row>
    <row r="35" spans="1:15" x14ac:dyDescent="0.2">
      <c r="B35" s="175"/>
      <c r="C35" s="175"/>
      <c r="D35" s="175"/>
      <c r="E35" s="175"/>
      <c r="F35" s="175"/>
      <c r="G35" s="175"/>
      <c r="H35" s="175"/>
      <c r="I35" s="175"/>
      <c r="J35" s="175"/>
      <c r="K35" s="175"/>
      <c r="L35" s="175"/>
      <c r="M35" s="175"/>
      <c r="N35" s="175"/>
      <c r="O35" s="175"/>
    </row>
    <row r="36" spans="1:15" x14ac:dyDescent="0.2">
      <c r="B36" s="175"/>
      <c r="C36" s="175"/>
      <c r="D36" s="175"/>
      <c r="E36" s="175"/>
      <c r="F36" s="175"/>
      <c r="G36" s="175"/>
      <c r="H36" s="175"/>
      <c r="I36" s="175"/>
      <c r="J36" s="175"/>
      <c r="K36" s="175"/>
      <c r="L36" s="175"/>
      <c r="M36" s="175"/>
      <c r="N36" s="175"/>
      <c r="O36" s="175"/>
    </row>
    <row r="37" spans="1:15" x14ac:dyDescent="0.2">
      <c r="B37" s="175"/>
      <c r="C37" s="175"/>
      <c r="D37" s="175"/>
      <c r="E37" s="175"/>
      <c r="F37" s="175"/>
      <c r="G37" s="175"/>
      <c r="H37" s="175"/>
      <c r="I37" s="175"/>
      <c r="J37" s="175"/>
      <c r="K37" s="175"/>
      <c r="L37" s="175"/>
      <c r="M37" s="175"/>
      <c r="N37" s="175"/>
      <c r="O37" s="175"/>
    </row>
    <row r="38" spans="1:15" x14ac:dyDescent="0.2">
      <c r="B38" s="175"/>
      <c r="C38" s="175"/>
      <c r="D38" s="175"/>
      <c r="E38" s="175"/>
      <c r="F38" s="175"/>
      <c r="G38" s="175"/>
      <c r="H38" s="175"/>
      <c r="I38" s="175"/>
      <c r="J38" s="175"/>
      <c r="K38" s="175"/>
      <c r="L38" s="175"/>
      <c r="M38" s="175"/>
      <c r="N38" s="175"/>
      <c r="O38" s="175"/>
    </row>
    <row r="39" spans="1:15" x14ac:dyDescent="0.2">
      <c r="B39" s="143"/>
    </row>
    <row r="40" spans="1:15" x14ac:dyDescent="0.2">
      <c r="A40" s="139">
        <v>3</v>
      </c>
      <c r="B40" s="174" t="s">
        <v>148</v>
      </c>
      <c r="C40" s="174"/>
      <c r="D40" s="174"/>
      <c r="E40" s="174"/>
      <c r="F40" s="174"/>
      <c r="G40" s="174"/>
      <c r="H40" s="174"/>
      <c r="I40" s="174"/>
      <c r="J40" s="174"/>
      <c r="K40" s="174"/>
      <c r="L40" s="174"/>
      <c r="M40" s="174"/>
      <c r="N40" s="174"/>
      <c r="O40" s="174"/>
    </row>
    <row r="41" spans="1:15" x14ac:dyDescent="0.2">
      <c r="B41" s="174"/>
      <c r="C41" s="174"/>
      <c r="D41" s="174"/>
      <c r="E41" s="174"/>
      <c r="F41" s="174"/>
      <c r="G41" s="174"/>
      <c r="H41" s="174"/>
      <c r="I41" s="174"/>
      <c r="J41" s="174"/>
      <c r="K41" s="174"/>
      <c r="L41" s="174"/>
      <c r="M41" s="174"/>
      <c r="N41" s="174"/>
      <c r="O41" s="174"/>
    </row>
    <row r="42" spans="1:15" x14ac:dyDescent="0.2">
      <c r="B42" s="174"/>
      <c r="C42" s="174"/>
      <c r="D42" s="174"/>
      <c r="E42" s="174"/>
      <c r="F42" s="174"/>
      <c r="G42" s="174"/>
      <c r="H42" s="174"/>
      <c r="I42" s="174"/>
      <c r="J42" s="174"/>
      <c r="K42" s="174"/>
      <c r="L42" s="174"/>
      <c r="M42" s="174"/>
      <c r="N42" s="174"/>
      <c r="O42" s="174"/>
    </row>
    <row r="43" spans="1:15" x14ac:dyDescent="0.2">
      <c r="B43" s="174"/>
      <c r="C43" s="174"/>
      <c r="D43" s="174"/>
      <c r="E43" s="174"/>
      <c r="F43" s="174"/>
      <c r="G43" s="174"/>
      <c r="H43" s="174"/>
      <c r="I43" s="174"/>
      <c r="J43" s="174"/>
      <c r="K43" s="174"/>
      <c r="L43" s="174"/>
      <c r="M43" s="174"/>
      <c r="N43" s="174"/>
      <c r="O43" s="174"/>
    </row>
    <row r="44" spans="1:15" x14ac:dyDescent="0.2">
      <c r="B44" s="143"/>
    </row>
    <row r="45" spans="1:15" x14ac:dyDescent="0.2">
      <c r="A45" s="139">
        <v>4</v>
      </c>
      <c r="B45" s="175" t="s">
        <v>152</v>
      </c>
      <c r="C45" s="175"/>
      <c r="D45" s="175"/>
      <c r="E45" s="175"/>
      <c r="F45" s="175"/>
      <c r="G45" s="175"/>
      <c r="H45" s="175"/>
      <c r="I45" s="175"/>
      <c r="J45" s="175"/>
      <c r="K45" s="175"/>
      <c r="L45" s="175"/>
      <c r="M45" s="175"/>
      <c r="N45" s="175"/>
      <c r="O45" s="175"/>
    </row>
    <row r="46" spans="1:15" x14ac:dyDescent="0.2">
      <c r="B46" s="175"/>
      <c r="C46" s="175"/>
      <c r="D46" s="175"/>
      <c r="E46" s="175"/>
      <c r="F46" s="175"/>
      <c r="G46" s="175"/>
      <c r="H46" s="175"/>
      <c r="I46" s="175"/>
      <c r="J46" s="175"/>
      <c r="K46" s="175"/>
      <c r="L46" s="175"/>
      <c r="M46" s="175"/>
      <c r="N46" s="175"/>
      <c r="O46" s="175"/>
    </row>
    <row r="47" spans="1:15" x14ac:dyDescent="0.2">
      <c r="B47" s="175"/>
      <c r="C47" s="175"/>
      <c r="D47" s="175"/>
      <c r="E47" s="175"/>
      <c r="F47" s="175"/>
      <c r="G47" s="175"/>
      <c r="H47" s="175"/>
      <c r="I47" s="175"/>
      <c r="J47" s="175"/>
      <c r="K47" s="175"/>
      <c r="L47" s="175"/>
      <c r="M47" s="175"/>
      <c r="N47" s="175"/>
      <c r="O47" s="175"/>
    </row>
    <row r="48" spans="1:15" x14ac:dyDescent="0.2">
      <c r="B48" s="175"/>
      <c r="C48" s="175"/>
      <c r="D48" s="175"/>
      <c r="E48" s="175"/>
      <c r="F48" s="175"/>
      <c r="G48" s="175"/>
      <c r="H48" s="175"/>
      <c r="I48" s="175"/>
      <c r="J48" s="175"/>
      <c r="K48" s="175"/>
      <c r="L48" s="175"/>
      <c r="M48" s="175"/>
      <c r="N48" s="175"/>
      <c r="O48" s="175"/>
    </row>
    <row r="50" spans="1:15" x14ac:dyDescent="0.2">
      <c r="A50" s="139">
        <v>5</v>
      </c>
      <c r="B50" s="175" t="s">
        <v>151</v>
      </c>
      <c r="C50" s="175"/>
      <c r="D50" s="175"/>
      <c r="E50" s="175"/>
      <c r="F50" s="175"/>
      <c r="G50" s="175"/>
      <c r="H50" s="175"/>
      <c r="I50" s="175"/>
      <c r="J50" s="175"/>
      <c r="K50" s="175"/>
      <c r="L50" s="175"/>
      <c r="M50" s="175"/>
      <c r="N50" s="175"/>
      <c r="O50" s="175"/>
    </row>
    <row r="51" spans="1:15" x14ac:dyDescent="0.2">
      <c r="B51" s="175"/>
      <c r="C51" s="175"/>
      <c r="D51" s="175"/>
      <c r="E51" s="175"/>
      <c r="F51" s="175"/>
      <c r="G51" s="175"/>
      <c r="H51" s="175"/>
      <c r="I51" s="175"/>
      <c r="J51" s="175"/>
      <c r="K51" s="175"/>
      <c r="L51" s="175"/>
      <c r="M51" s="175"/>
      <c r="N51" s="175"/>
      <c r="O51" s="175"/>
    </row>
    <row r="52" spans="1:15" x14ac:dyDescent="0.2">
      <c r="B52" s="175"/>
      <c r="C52" s="175"/>
      <c r="D52" s="175"/>
      <c r="E52" s="175"/>
      <c r="F52" s="175"/>
      <c r="G52" s="175"/>
      <c r="H52" s="175"/>
      <c r="I52" s="175"/>
      <c r="J52" s="175"/>
      <c r="K52" s="175"/>
      <c r="L52" s="175"/>
      <c r="M52" s="175"/>
      <c r="N52" s="175"/>
      <c r="O52" s="175"/>
    </row>
    <row r="53" spans="1:15" x14ac:dyDescent="0.2">
      <c r="B53" s="175"/>
      <c r="C53" s="175"/>
      <c r="D53" s="175"/>
      <c r="E53" s="175"/>
      <c r="F53" s="175"/>
      <c r="G53" s="175"/>
      <c r="H53" s="175"/>
      <c r="I53" s="175"/>
      <c r="J53" s="175"/>
      <c r="K53" s="175"/>
      <c r="L53" s="175"/>
      <c r="M53" s="175"/>
      <c r="N53" s="175"/>
      <c r="O53" s="175"/>
    </row>
    <row r="54" spans="1:15" x14ac:dyDescent="0.2">
      <c r="B54" s="175"/>
      <c r="C54" s="175"/>
      <c r="D54" s="175"/>
      <c r="E54" s="175"/>
      <c r="F54" s="175"/>
      <c r="G54" s="175"/>
      <c r="H54" s="175"/>
      <c r="I54" s="175"/>
      <c r="J54" s="175"/>
      <c r="K54" s="175"/>
      <c r="L54" s="175"/>
      <c r="M54" s="175"/>
      <c r="N54" s="175"/>
      <c r="O54" s="175"/>
    </row>
    <row r="55" spans="1:15" x14ac:dyDescent="0.2">
      <c r="B55" s="175"/>
      <c r="C55" s="175"/>
      <c r="D55" s="175"/>
      <c r="E55" s="175"/>
      <c r="F55" s="175"/>
      <c r="G55" s="175"/>
      <c r="H55" s="175"/>
      <c r="I55" s="175"/>
      <c r="J55" s="175"/>
      <c r="K55" s="175"/>
      <c r="L55" s="175"/>
      <c r="M55" s="175"/>
      <c r="N55" s="175"/>
      <c r="O55" s="175"/>
    </row>
    <row r="57" spans="1:15" x14ac:dyDescent="0.2">
      <c r="A57" s="144" t="s">
        <v>131</v>
      </c>
      <c r="B57" s="175" t="s">
        <v>147</v>
      </c>
      <c r="C57" s="175"/>
      <c r="D57" s="175"/>
      <c r="E57" s="175"/>
      <c r="F57" s="175"/>
      <c r="G57" s="175"/>
      <c r="H57" s="175"/>
      <c r="I57" s="175"/>
      <c r="J57" s="175"/>
      <c r="K57" s="175"/>
      <c r="L57" s="175"/>
      <c r="M57" s="175"/>
      <c r="N57" s="175"/>
      <c r="O57" s="175"/>
    </row>
    <row r="58" spans="1:15" x14ac:dyDescent="0.2">
      <c r="B58" s="175"/>
      <c r="C58" s="175"/>
      <c r="D58" s="175"/>
      <c r="E58" s="175"/>
      <c r="F58" s="175"/>
      <c r="G58" s="175"/>
      <c r="H58" s="175"/>
      <c r="I58" s="175"/>
      <c r="J58" s="175"/>
      <c r="K58" s="175"/>
      <c r="L58" s="175"/>
      <c r="M58" s="175"/>
      <c r="N58" s="175"/>
      <c r="O58" s="175"/>
    </row>
    <row r="59" spans="1:15" x14ac:dyDescent="0.2">
      <c r="B59" s="175"/>
      <c r="C59" s="175"/>
      <c r="D59" s="175"/>
      <c r="E59" s="175"/>
      <c r="F59" s="175"/>
      <c r="G59" s="175"/>
      <c r="H59" s="175"/>
      <c r="I59" s="175"/>
      <c r="J59" s="175"/>
      <c r="K59" s="175"/>
      <c r="L59" s="175"/>
      <c r="M59" s="175"/>
      <c r="N59" s="175"/>
      <c r="O59" s="175"/>
    </row>
    <row r="60" spans="1:15" x14ac:dyDescent="0.2">
      <c r="B60" s="175"/>
      <c r="C60" s="175"/>
      <c r="D60" s="175"/>
      <c r="E60" s="175"/>
      <c r="F60" s="175"/>
      <c r="G60" s="175"/>
      <c r="H60" s="175"/>
      <c r="I60" s="175"/>
      <c r="J60" s="175"/>
      <c r="K60" s="175"/>
      <c r="L60" s="175"/>
      <c r="M60" s="175"/>
      <c r="N60" s="175"/>
      <c r="O60" s="175"/>
    </row>
    <row r="62" spans="1:15" x14ac:dyDescent="0.2">
      <c r="A62" s="144" t="s">
        <v>144</v>
      </c>
      <c r="B62" s="143" t="s">
        <v>141</v>
      </c>
    </row>
    <row r="63" spans="1:15" x14ac:dyDescent="0.2">
      <c r="B63" s="143" t="s">
        <v>143</v>
      </c>
    </row>
    <row r="68" spans="2:5" x14ac:dyDescent="0.2">
      <c r="E68" s="143" t="s">
        <v>142</v>
      </c>
    </row>
    <row r="71" spans="2:5" x14ac:dyDescent="0.2">
      <c r="B71" s="143" t="s">
        <v>145</v>
      </c>
    </row>
  </sheetData>
  <sheetProtection password="E5D4" sheet="1" objects="1" scenarios="1" selectLockedCells="1" selectUnlockedCells="1"/>
  <mergeCells count="8">
    <mergeCell ref="A1:O1"/>
    <mergeCell ref="B40:O43"/>
    <mergeCell ref="B45:O48"/>
    <mergeCell ref="B50:O55"/>
    <mergeCell ref="B57:O60"/>
    <mergeCell ref="B25:O31"/>
    <mergeCell ref="C3:K5"/>
    <mergeCell ref="B33:O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80" zoomScaleNormal="80" workbookViewId="0">
      <selection activeCell="F13" sqref="F13"/>
    </sheetView>
  </sheetViews>
  <sheetFormatPr defaultRowHeight="12.75" x14ac:dyDescent="0.2"/>
  <cols>
    <col min="1" max="1" width="8.85546875" style="68"/>
    <col min="2" max="2" width="31" bestFit="1" customWidth="1"/>
    <col min="3" max="3" width="5" customWidth="1"/>
  </cols>
  <sheetData>
    <row r="1" spans="1:8" s="43" customFormat="1" ht="16.149999999999999" customHeight="1" thickBot="1" x14ac:dyDescent="0.3">
      <c r="A1" s="185" t="s">
        <v>117</v>
      </c>
      <c r="B1" s="186"/>
    </row>
    <row r="2" spans="1:8" s="43" customFormat="1" ht="4.1500000000000004" customHeight="1" x14ac:dyDescent="0.25">
      <c r="A2" s="120"/>
    </row>
    <row r="3" spans="1:8" s="43" customFormat="1" ht="15.75" x14ac:dyDescent="0.25">
      <c r="A3" s="121"/>
      <c r="B3" s="18" t="s">
        <v>56</v>
      </c>
    </row>
    <row r="4" spans="1:8" s="43" customFormat="1" ht="15.75" x14ac:dyDescent="0.25">
      <c r="A4" s="122">
        <v>1000</v>
      </c>
      <c r="B4" s="9" t="s">
        <v>61</v>
      </c>
    </row>
    <row r="5" spans="1:8" s="43" customFormat="1" ht="15.75" x14ac:dyDescent="0.25">
      <c r="A5" s="123">
        <v>1010</v>
      </c>
      <c r="B5" s="69" t="s">
        <v>41</v>
      </c>
      <c r="D5" s="187" t="s">
        <v>118</v>
      </c>
      <c r="E5" s="187"/>
      <c r="F5" s="187"/>
      <c r="G5" s="187"/>
    </row>
    <row r="6" spans="1:8" s="43" customFormat="1" ht="15.6" customHeight="1" x14ac:dyDescent="0.25">
      <c r="A6" s="122">
        <v>1020</v>
      </c>
      <c r="B6" s="70" t="s">
        <v>42</v>
      </c>
      <c r="D6" s="187"/>
      <c r="E6" s="187"/>
      <c r="F6" s="187"/>
      <c r="G6" s="187"/>
    </row>
    <row r="7" spans="1:8" s="43" customFormat="1" ht="15.6" customHeight="1" x14ac:dyDescent="0.25">
      <c r="A7" s="123">
        <v>1030</v>
      </c>
      <c r="B7" s="13" t="s">
        <v>43</v>
      </c>
      <c r="D7" s="187"/>
      <c r="E7" s="187"/>
      <c r="F7" s="187"/>
      <c r="G7" s="187"/>
      <c r="H7" s="135"/>
    </row>
    <row r="8" spans="1:8" s="43" customFormat="1" ht="15.75" x14ac:dyDescent="0.25">
      <c r="A8" s="122">
        <v>5100</v>
      </c>
      <c r="B8" s="9" t="s">
        <v>153</v>
      </c>
    </row>
    <row r="9" spans="1:8" s="43" customFormat="1" ht="15.75" x14ac:dyDescent="0.25">
      <c r="A9" s="123">
        <v>5110</v>
      </c>
      <c r="B9" s="24" t="s">
        <v>33</v>
      </c>
    </row>
    <row r="10" spans="1:8" s="43" customFormat="1" ht="15.75" x14ac:dyDescent="0.25">
      <c r="A10" s="122">
        <v>5120</v>
      </c>
      <c r="B10" s="9" t="s">
        <v>64</v>
      </c>
    </row>
    <row r="11" spans="1:8" s="43" customFormat="1" ht="15.75" x14ac:dyDescent="0.25">
      <c r="A11" s="123"/>
      <c r="B11" s="24"/>
    </row>
    <row r="12" spans="1:8" s="43" customFormat="1" ht="15.75" x14ac:dyDescent="0.25">
      <c r="A12" s="121"/>
      <c r="B12" s="35" t="s">
        <v>57</v>
      </c>
      <c r="D12" s="135"/>
      <c r="E12" s="135"/>
      <c r="F12" s="135"/>
      <c r="G12" s="135"/>
      <c r="H12" s="135"/>
    </row>
    <row r="13" spans="1:8" s="43" customFormat="1" ht="15.75" x14ac:dyDescent="0.25">
      <c r="A13" s="123">
        <v>2000</v>
      </c>
      <c r="B13" s="24" t="s">
        <v>46</v>
      </c>
      <c r="D13" s="134"/>
      <c r="E13" s="134"/>
      <c r="F13" s="134"/>
      <c r="G13" s="134"/>
    </row>
    <row r="14" spans="1:8" s="43" customFormat="1" ht="15.75" x14ac:dyDescent="0.25">
      <c r="A14" s="122">
        <v>2020</v>
      </c>
      <c r="B14" s="72" t="s">
        <v>66</v>
      </c>
      <c r="D14" s="134"/>
      <c r="E14" s="134"/>
      <c r="F14" s="134"/>
      <c r="G14" s="134"/>
    </row>
    <row r="15" spans="1:8" s="43" customFormat="1" ht="15.75" x14ac:dyDescent="0.25">
      <c r="A15" s="123"/>
      <c r="B15" s="66"/>
    </row>
    <row r="16" spans="1:8" s="43" customFormat="1" ht="15.75" x14ac:dyDescent="0.25">
      <c r="A16" s="121"/>
      <c r="B16" s="35" t="s">
        <v>58</v>
      </c>
    </row>
    <row r="17" spans="1:2" s="43" customFormat="1" ht="15.75" x14ac:dyDescent="0.25">
      <c r="A17" s="123">
        <v>3000</v>
      </c>
      <c r="B17" s="24" t="s">
        <v>67</v>
      </c>
    </row>
    <row r="18" spans="1:2" s="43" customFormat="1" ht="15.75" x14ac:dyDescent="0.25">
      <c r="A18" s="122">
        <v>3010</v>
      </c>
      <c r="B18" s="70" t="s">
        <v>49</v>
      </c>
    </row>
    <row r="19" spans="1:2" s="43" customFormat="1" ht="15.75" x14ac:dyDescent="0.25">
      <c r="A19" s="123">
        <v>3020</v>
      </c>
      <c r="B19" s="69" t="s">
        <v>50</v>
      </c>
    </row>
    <row r="20" spans="1:2" s="43" customFormat="1" ht="15.75" x14ac:dyDescent="0.25">
      <c r="A20" s="122">
        <v>3030</v>
      </c>
      <c r="B20" s="9" t="s">
        <v>72</v>
      </c>
    </row>
    <row r="21" spans="1:2" s="124" customFormat="1" ht="15.75" x14ac:dyDescent="0.25">
      <c r="A21" s="123"/>
      <c r="B21" s="69"/>
    </row>
    <row r="22" spans="1:2" s="43" customFormat="1" ht="15.75" x14ac:dyDescent="0.25">
      <c r="A22" s="121"/>
      <c r="B22" s="18" t="s">
        <v>62</v>
      </c>
    </row>
    <row r="23" spans="1:2" s="43" customFormat="1" ht="15.75" x14ac:dyDescent="0.25">
      <c r="A23" s="122">
        <v>4000</v>
      </c>
      <c r="B23" s="9" t="s">
        <v>68</v>
      </c>
    </row>
    <row r="24" spans="1:2" s="43" customFormat="1" ht="15.75" x14ac:dyDescent="0.25">
      <c r="A24" s="123">
        <v>4010</v>
      </c>
      <c r="B24" s="69" t="s">
        <v>59</v>
      </c>
    </row>
    <row r="25" spans="1:2" s="43" customFormat="1" ht="15.75" x14ac:dyDescent="0.25">
      <c r="A25" s="122">
        <v>4020</v>
      </c>
      <c r="B25" s="70" t="s">
        <v>60</v>
      </c>
    </row>
    <row r="26" spans="1:2" s="43" customFormat="1" ht="15.75" x14ac:dyDescent="0.25">
      <c r="A26" s="123">
        <v>4030</v>
      </c>
      <c r="B26" s="69" t="s">
        <v>69</v>
      </c>
    </row>
    <row r="27" spans="1:2" s="43" customFormat="1" ht="15.75" x14ac:dyDescent="0.25">
      <c r="A27" s="122"/>
      <c r="B27" s="62"/>
    </row>
    <row r="28" spans="1:2" s="43" customFormat="1" ht="15.75" x14ac:dyDescent="0.25">
      <c r="A28" s="121"/>
      <c r="B28" s="35" t="s">
        <v>63</v>
      </c>
    </row>
    <row r="29" spans="1:2" s="43" customFormat="1" ht="15.75" x14ac:dyDescent="0.25">
      <c r="A29" s="122">
        <v>5000</v>
      </c>
      <c r="B29" s="9" t="s">
        <v>46</v>
      </c>
    </row>
    <row r="30" spans="1:2" s="43" customFormat="1" ht="15.75" x14ac:dyDescent="0.25">
      <c r="A30" s="123">
        <v>5010</v>
      </c>
      <c r="B30" s="24" t="s">
        <v>28</v>
      </c>
    </row>
    <row r="31" spans="1:2" s="43" customFormat="1" ht="15.75" x14ac:dyDescent="0.25">
      <c r="A31" s="122">
        <v>5020</v>
      </c>
      <c r="B31" s="9" t="s">
        <v>20</v>
      </c>
    </row>
    <row r="32" spans="1:2" s="43" customFormat="1" ht="15.75" x14ac:dyDescent="0.25">
      <c r="A32" s="123">
        <v>5030</v>
      </c>
      <c r="B32" s="24" t="s">
        <v>21</v>
      </c>
    </row>
    <row r="33" spans="1:2" s="43" customFormat="1" ht="15.75" x14ac:dyDescent="0.25">
      <c r="A33" s="122">
        <v>5040</v>
      </c>
      <c r="B33" s="9" t="s">
        <v>29</v>
      </c>
    </row>
    <row r="34" spans="1:2" s="43" customFormat="1" ht="15.75" x14ac:dyDescent="0.25">
      <c r="A34" s="123">
        <v>5050</v>
      </c>
      <c r="B34" s="24" t="s">
        <v>30</v>
      </c>
    </row>
    <row r="35" spans="1:2" s="43" customFormat="1" ht="15.75" x14ac:dyDescent="0.25">
      <c r="A35" s="122">
        <v>5060</v>
      </c>
      <c r="B35" s="9" t="s">
        <v>31</v>
      </c>
    </row>
    <row r="36" spans="1:2" s="43" customFormat="1" ht="15.75" x14ac:dyDescent="0.25">
      <c r="A36" s="123">
        <v>5070</v>
      </c>
      <c r="B36" s="24" t="s">
        <v>27</v>
      </c>
    </row>
    <row r="37" spans="1:2" s="43" customFormat="1" ht="15.75" x14ac:dyDescent="0.25">
      <c r="A37" s="122">
        <v>5080</v>
      </c>
      <c r="B37" s="9" t="s">
        <v>22</v>
      </c>
    </row>
    <row r="38" spans="1:2" s="43" customFormat="1" ht="15.75" x14ac:dyDescent="0.25">
      <c r="A38" s="123">
        <v>5090</v>
      </c>
      <c r="B38" s="24" t="s">
        <v>23</v>
      </c>
    </row>
    <row r="39" spans="1:2" s="43" customFormat="1" ht="15.75" x14ac:dyDescent="0.25">
      <c r="A39" s="120"/>
    </row>
    <row r="40" spans="1:2" s="43" customFormat="1" ht="15.75" x14ac:dyDescent="0.25">
      <c r="A40" s="120"/>
    </row>
  </sheetData>
  <sheetProtection formatCells="0" formatColumns="0" formatRows="0" insertColumns="0" insertRows="0" insertHyperlinks="0" deleteColumns="0" deleteRows="0" selectLockedCells="1" sort="0" autoFilter="0" pivotTables="0"/>
  <mergeCells count="2">
    <mergeCell ref="A1:B1"/>
    <mergeCell ref="D5:G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80" zoomScaleNormal="80" workbookViewId="0">
      <selection activeCell="E25" sqref="E25"/>
    </sheetView>
  </sheetViews>
  <sheetFormatPr defaultColWidth="8.85546875" defaultRowHeight="15" x14ac:dyDescent="0.2"/>
  <cols>
    <col min="1" max="1" width="18.28515625" style="6" customWidth="1"/>
    <col min="2" max="13" width="9" style="6" customWidth="1"/>
    <col min="14" max="14" width="9" style="12" customWidth="1"/>
    <col min="15" max="15" width="15.5703125" style="6" customWidth="1"/>
    <col min="16" max="16384" width="8.85546875" style="6"/>
  </cols>
  <sheetData>
    <row r="1" spans="1:14" ht="15.75" x14ac:dyDescent="0.25">
      <c r="A1" s="188" t="s">
        <v>116</v>
      </c>
      <c r="B1" s="189"/>
      <c r="C1" s="189"/>
      <c r="D1" s="189"/>
      <c r="E1" s="189"/>
      <c r="F1" s="189"/>
      <c r="G1" s="189"/>
      <c r="H1" s="189"/>
      <c r="I1" s="189"/>
      <c r="J1" s="189"/>
      <c r="K1" s="189"/>
      <c r="L1" s="189"/>
      <c r="M1" s="189"/>
      <c r="N1" s="190"/>
    </row>
    <row r="2" spans="1:14" ht="15.75" x14ac:dyDescent="0.25">
      <c r="A2" s="13"/>
      <c r="B2" s="14" t="s">
        <v>19</v>
      </c>
      <c r="C2" s="14" t="s">
        <v>5</v>
      </c>
      <c r="D2" s="14" t="s">
        <v>15</v>
      </c>
      <c r="E2" s="14" t="s">
        <v>16</v>
      </c>
      <c r="F2" s="14" t="s">
        <v>0</v>
      </c>
      <c r="G2" s="14" t="s">
        <v>17</v>
      </c>
      <c r="H2" s="14" t="s">
        <v>18</v>
      </c>
      <c r="I2" s="14" t="s">
        <v>6</v>
      </c>
      <c r="J2" s="14" t="s">
        <v>25</v>
      </c>
      <c r="K2" s="14" t="s">
        <v>7</v>
      </c>
      <c r="L2" s="14" t="s">
        <v>8</v>
      </c>
      <c r="M2" s="14" t="s">
        <v>9</v>
      </c>
      <c r="N2" s="15" t="s">
        <v>1</v>
      </c>
    </row>
    <row r="3" spans="1:14" s="32" customFormat="1" ht="15.75" x14ac:dyDescent="0.25">
      <c r="A3" s="18" t="s">
        <v>2</v>
      </c>
      <c r="B3" s="20"/>
      <c r="C3" s="119"/>
      <c r="D3" s="119"/>
      <c r="E3" s="119"/>
      <c r="F3" s="119"/>
      <c r="G3" s="119"/>
      <c r="H3" s="119"/>
      <c r="I3" s="119"/>
      <c r="J3" s="119"/>
      <c r="K3" s="119"/>
      <c r="L3" s="119"/>
      <c r="M3" s="119"/>
      <c r="N3" s="20"/>
    </row>
    <row r="4" spans="1:14" ht="15.75" x14ac:dyDescent="0.25">
      <c r="A4" s="7" t="s">
        <v>14</v>
      </c>
      <c r="B4" s="3"/>
      <c r="C4" s="3"/>
      <c r="D4" s="3"/>
      <c r="E4" s="3">
        <v>3000</v>
      </c>
      <c r="F4" s="3">
        <v>3000</v>
      </c>
      <c r="G4" s="3"/>
      <c r="H4" s="3"/>
      <c r="I4" s="3">
        <v>3000</v>
      </c>
      <c r="J4" s="3">
        <v>3000</v>
      </c>
      <c r="K4" s="3"/>
      <c r="L4" s="3"/>
      <c r="M4" s="2"/>
      <c r="N4" s="3">
        <f>SUM(B4:M4)</f>
        <v>12000</v>
      </c>
    </row>
    <row r="5" spans="1:14" ht="15.75" x14ac:dyDescent="0.25">
      <c r="A5" s="21" t="s">
        <v>13</v>
      </c>
      <c r="B5" s="17"/>
      <c r="C5" s="17"/>
      <c r="D5" s="17"/>
      <c r="E5" s="17"/>
      <c r="F5" s="17">
        <v>250</v>
      </c>
      <c r="G5" s="17">
        <v>1000</v>
      </c>
      <c r="H5" s="17">
        <v>1000</v>
      </c>
      <c r="I5" s="17">
        <v>1500</v>
      </c>
      <c r="J5" s="17">
        <v>1000</v>
      </c>
      <c r="K5" s="17">
        <v>500</v>
      </c>
      <c r="L5" s="17"/>
      <c r="M5" s="22"/>
      <c r="N5" s="3">
        <f t="shared" ref="N5:N6" si="0">SUM(B5:M5)</f>
        <v>5250</v>
      </c>
    </row>
    <row r="6" spans="1:14" ht="15.75" x14ac:dyDescent="0.25">
      <c r="A6" s="7" t="s">
        <v>12</v>
      </c>
      <c r="B6" s="3"/>
      <c r="C6" s="3"/>
      <c r="D6" s="3"/>
      <c r="E6" s="3"/>
      <c r="F6" s="3"/>
      <c r="G6" s="3">
        <v>1000</v>
      </c>
      <c r="H6" s="3">
        <v>1000</v>
      </c>
      <c r="I6" s="3">
        <v>1000</v>
      </c>
      <c r="J6" s="3">
        <v>1000</v>
      </c>
      <c r="K6" s="3"/>
      <c r="L6" s="3"/>
      <c r="M6" s="2"/>
      <c r="N6" s="3">
        <f t="shared" si="0"/>
        <v>4000</v>
      </c>
    </row>
    <row r="7" spans="1:14" ht="15.75" x14ac:dyDescent="0.25">
      <c r="A7" s="16" t="s">
        <v>3</v>
      </c>
      <c r="B7" s="23">
        <v>0</v>
      </c>
      <c r="C7" s="23">
        <v>0</v>
      </c>
      <c r="D7" s="23">
        <v>0</v>
      </c>
      <c r="E7" s="23">
        <v>3000</v>
      </c>
      <c r="F7" s="23">
        <v>3250</v>
      </c>
      <c r="G7" s="23">
        <v>2000</v>
      </c>
      <c r="H7" s="23">
        <v>2000</v>
      </c>
      <c r="I7" s="23">
        <v>5500</v>
      </c>
      <c r="J7" s="23">
        <v>5000</v>
      </c>
      <c r="K7" s="23">
        <v>500</v>
      </c>
      <c r="L7" s="23">
        <v>0</v>
      </c>
      <c r="M7" s="23">
        <v>0</v>
      </c>
      <c r="N7" s="138">
        <f>SUM(B7:M7)</f>
        <v>21250</v>
      </c>
    </row>
    <row r="8" spans="1:14" ht="15.75" x14ac:dyDescent="0.25">
      <c r="A8" s="8"/>
      <c r="B8" s="4"/>
      <c r="C8" s="5"/>
      <c r="D8" s="4"/>
      <c r="E8" s="5"/>
      <c r="F8" s="4"/>
      <c r="G8" s="5"/>
      <c r="H8" s="5"/>
      <c r="I8" s="5"/>
      <c r="J8" s="5"/>
      <c r="K8" s="5"/>
      <c r="L8" s="5"/>
      <c r="M8" s="5"/>
      <c r="N8" s="3"/>
    </row>
    <row r="9" spans="1:14" ht="15.75" x14ac:dyDescent="0.25">
      <c r="A9" s="18" t="s">
        <v>4</v>
      </c>
      <c r="B9" s="19"/>
      <c r="C9" s="19"/>
      <c r="D9" s="19"/>
      <c r="E9" s="19"/>
      <c r="F9" s="19"/>
      <c r="G9" s="19"/>
      <c r="H9" s="19"/>
      <c r="I9" s="19"/>
      <c r="J9" s="19"/>
      <c r="K9" s="19"/>
      <c r="L9" s="19"/>
      <c r="M9" s="19"/>
      <c r="N9" s="20"/>
    </row>
    <row r="10" spans="1:14" ht="15.75" x14ac:dyDescent="0.25">
      <c r="A10" s="24" t="s">
        <v>28</v>
      </c>
      <c r="B10" s="17">
        <v>250</v>
      </c>
      <c r="C10" s="17">
        <v>50</v>
      </c>
      <c r="D10" s="17"/>
      <c r="E10" s="17"/>
      <c r="F10" s="17"/>
      <c r="G10" s="17"/>
      <c r="H10" s="17"/>
      <c r="I10" s="17"/>
      <c r="J10" s="17"/>
      <c r="K10" s="17"/>
      <c r="L10" s="17"/>
      <c r="M10" s="17"/>
      <c r="N10" s="17">
        <f>SUM(B10:M10)</f>
        <v>300</v>
      </c>
    </row>
    <row r="11" spans="1:14" ht="15.75" x14ac:dyDescent="0.25">
      <c r="A11" s="9" t="s">
        <v>20</v>
      </c>
      <c r="B11" s="28"/>
      <c r="C11" s="28"/>
      <c r="D11" s="28"/>
      <c r="E11" s="28"/>
      <c r="F11" s="28">
        <v>500</v>
      </c>
      <c r="G11" s="28"/>
      <c r="H11" s="28"/>
      <c r="I11" s="28">
        <v>500</v>
      </c>
      <c r="J11" s="28"/>
      <c r="K11" s="28"/>
      <c r="L11" s="28"/>
      <c r="M11" s="28"/>
      <c r="N11" s="28">
        <f t="shared" ref="N11:N18" si="1">SUM(B11:M11)</f>
        <v>1000</v>
      </c>
    </row>
    <row r="12" spans="1:14" ht="15.75" x14ac:dyDescent="0.25">
      <c r="A12" s="24" t="s">
        <v>21</v>
      </c>
      <c r="B12" s="17">
        <v>50</v>
      </c>
      <c r="C12" s="17">
        <v>50</v>
      </c>
      <c r="D12" s="17">
        <v>50</v>
      </c>
      <c r="E12" s="17">
        <v>50</v>
      </c>
      <c r="F12" s="17">
        <v>50</v>
      </c>
      <c r="G12" s="17">
        <v>50</v>
      </c>
      <c r="H12" s="17">
        <v>50</v>
      </c>
      <c r="I12" s="17">
        <v>50</v>
      </c>
      <c r="J12" s="17">
        <v>50</v>
      </c>
      <c r="K12" s="17">
        <v>50</v>
      </c>
      <c r="L12" s="17">
        <v>50</v>
      </c>
      <c r="M12" s="17">
        <v>50</v>
      </c>
      <c r="N12" s="17">
        <f t="shared" si="1"/>
        <v>600</v>
      </c>
    </row>
    <row r="13" spans="1:14" ht="15.75" x14ac:dyDescent="0.25">
      <c r="A13" s="7" t="s">
        <v>29</v>
      </c>
      <c r="B13" s="3"/>
      <c r="C13" s="3"/>
      <c r="D13" s="3"/>
      <c r="E13" s="3"/>
      <c r="F13" s="3">
        <v>825</v>
      </c>
      <c r="G13" s="3"/>
      <c r="H13" s="3"/>
      <c r="I13" s="3"/>
      <c r="J13" s="3"/>
      <c r="K13" s="3"/>
      <c r="L13" s="3"/>
      <c r="M13" s="3"/>
      <c r="N13" s="28">
        <f t="shared" si="1"/>
        <v>825</v>
      </c>
    </row>
    <row r="14" spans="1:14" ht="15.75" x14ac:dyDescent="0.25">
      <c r="A14" s="24" t="s">
        <v>30</v>
      </c>
      <c r="B14" s="17">
        <v>2500</v>
      </c>
      <c r="C14" s="17"/>
      <c r="D14" s="17"/>
      <c r="E14" s="17"/>
      <c r="F14" s="17"/>
      <c r="G14" s="17"/>
      <c r="H14" s="17"/>
      <c r="I14" s="17"/>
      <c r="J14" s="17"/>
      <c r="K14" s="17"/>
      <c r="L14" s="17"/>
      <c r="M14" s="17"/>
      <c r="N14" s="17">
        <f t="shared" si="1"/>
        <v>2500</v>
      </c>
    </row>
    <row r="15" spans="1:14" ht="15.75" x14ac:dyDescent="0.25">
      <c r="A15" s="29" t="s">
        <v>31</v>
      </c>
      <c r="B15" s="30"/>
      <c r="C15" s="30"/>
      <c r="D15" s="30"/>
      <c r="E15" s="30"/>
      <c r="F15" s="30"/>
      <c r="G15" s="30">
        <v>250</v>
      </c>
      <c r="H15" s="30"/>
      <c r="I15" s="30"/>
      <c r="J15" s="30">
        <v>250</v>
      </c>
      <c r="K15" s="30"/>
      <c r="L15" s="30"/>
      <c r="M15" s="30"/>
      <c r="N15" s="28">
        <f t="shared" si="1"/>
        <v>500</v>
      </c>
    </row>
    <row r="16" spans="1:14" ht="15.75" x14ac:dyDescent="0.25">
      <c r="A16" s="24" t="s">
        <v>27</v>
      </c>
      <c r="B16" s="17">
        <v>600</v>
      </c>
      <c r="C16" s="17">
        <v>400</v>
      </c>
      <c r="D16" s="17"/>
      <c r="E16" s="17"/>
      <c r="F16" s="17"/>
      <c r="G16" s="17"/>
      <c r="H16" s="17"/>
      <c r="I16" s="17"/>
      <c r="J16" s="17"/>
      <c r="K16" s="17"/>
      <c r="L16" s="17"/>
      <c r="M16" s="17"/>
      <c r="N16" s="17">
        <f t="shared" si="1"/>
        <v>1000</v>
      </c>
    </row>
    <row r="17" spans="1:15" ht="15.75" x14ac:dyDescent="0.25">
      <c r="A17" s="29" t="s">
        <v>22</v>
      </c>
      <c r="B17" s="30">
        <v>500</v>
      </c>
      <c r="C17" s="30">
        <v>500</v>
      </c>
      <c r="D17" s="30"/>
      <c r="E17" s="30"/>
      <c r="F17" s="30"/>
      <c r="G17" s="30"/>
      <c r="H17" s="30"/>
      <c r="I17" s="30"/>
      <c r="J17" s="30"/>
      <c r="K17" s="30"/>
      <c r="L17" s="30"/>
      <c r="M17" s="30"/>
      <c r="N17" s="28">
        <f t="shared" si="1"/>
        <v>1000</v>
      </c>
    </row>
    <row r="18" spans="1:15" ht="15.75" x14ac:dyDescent="0.25">
      <c r="A18" s="24" t="s">
        <v>23</v>
      </c>
      <c r="B18" s="17"/>
      <c r="C18" s="17"/>
      <c r="D18" s="17"/>
      <c r="E18" s="17"/>
      <c r="F18" s="17"/>
      <c r="G18" s="17"/>
      <c r="H18" s="17"/>
      <c r="I18" s="17"/>
      <c r="J18" s="17"/>
      <c r="K18" s="17"/>
      <c r="L18" s="17">
        <v>200</v>
      </c>
      <c r="M18" s="17"/>
      <c r="N18" s="17">
        <f t="shared" si="1"/>
        <v>200</v>
      </c>
    </row>
    <row r="19" spans="1:15" ht="15.75" x14ac:dyDescent="0.25">
      <c r="A19" s="168" t="s">
        <v>34</v>
      </c>
      <c r="B19" s="28"/>
      <c r="C19" s="28"/>
      <c r="D19" s="28"/>
      <c r="E19" s="28"/>
      <c r="F19" s="28"/>
      <c r="G19" s="28"/>
      <c r="H19" s="28"/>
      <c r="I19" s="28"/>
      <c r="J19" s="28"/>
      <c r="K19" s="28"/>
      <c r="L19" s="28"/>
      <c r="M19" s="28"/>
      <c r="N19" s="167">
        <f>SUM(N10:N18)</f>
        <v>7925</v>
      </c>
    </row>
    <row r="20" spans="1:15" ht="15.75" x14ac:dyDescent="0.25">
      <c r="A20" s="35" t="s">
        <v>11</v>
      </c>
      <c r="B20" s="36"/>
      <c r="C20" s="36"/>
      <c r="D20" s="36"/>
      <c r="E20" s="36"/>
      <c r="F20" s="36"/>
      <c r="G20" s="36"/>
      <c r="H20" s="36"/>
      <c r="I20" s="36"/>
      <c r="J20" s="36"/>
      <c r="K20" s="36"/>
      <c r="L20" s="36"/>
      <c r="M20" s="36"/>
      <c r="N20" s="20"/>
    </row>
    <row r="21" spans="1:15" ht="15.75" x14ac:dyDescent="0.25">
      <c r="A21" s="24" t="s">
        <v>153</v>
      </c>
      <c r="B21" s="17">
        <v>300</v>
      </c>
      <c r="C21" s="17">
        <v>250</v>
      </c>
      <c r="D21" s="17">
        <v>150</v>
      </c>
      <c r="E21" s="17"/>
      <c r="F21" s="17"/>
      <c r="G21" s="17"/>
      <c r="H21" s="17"/>
      <c r="I21" s="17"/>
      <c r="J21" s="17"/>
      <c r="K21" s="17"/>
      <c r="L21" s="17"/>
      <c r="M21" s="17"/>
      <c r="N21" s="17">
        <f>SUM(B21:M21)</f>
        <v>700</v>
      </c>
    </row>
    <row r="22" spans="1:15" ht="15.75" x14ac:dyDescent="0.25">
      <c r="A22" s="29" t="s">
        <v>33</v>
      </c>
      <c r="B22" s="30"/>
      <c r="C22" s="30">
        <v>1000</v>
      </c>
      <c r="D22" s="30"/>
      <c r="E22" s="30"/>
      <c r="F22" s="30"/>
      <c r="G22" s="30"/>
      <c r="H22" s="30"/>
      <c r="I22" s="30"/>
      <c r="J22" s="30"/>
      <c r="K22" s="30"/>
      <c r="L22" s="30"/>
      <c r="M22" s="30"/>
      <c r="N22" s="30">
        <f>SUM(B22:M22)</f>
        <v>1000</v>
      </c>
    </row>
    <row r="23" spans="1:15" ht="15.75" x14ac:dyDescent="0.25">
      <c r="A23" s="24" t="s">
        <v>65</v>
      </c>
      <c r="B23" s="17">
        <v>500</v>
      </c>
      <c r="C23" s="17">
        <v>500</v>
      </c>
      <c r="D23" s="17">
        <v>500</v>
      </c>
      <c r="E23" s="17"/>
      <c r="F23" s="17"/>
      <c r="G23" s="17"/>
      <c r="H23" s="17"/>
      <c r="I23" s="17"/>
      <c r="J23" s="17"/>
      <c r="K23" s="17"/>
      <c r="L23" s="17"/>
      <c r="M23" s="17"/>
      <c r="N23" s="17">
        <f>SUM(B23:M23)</f>
        <v>1500</v>
      </c>
    </row>
    <row r="24" spans="1:15" ht="15.75" x14ac:dyDescent="0.25">
      <c r="A24" s="38" t="s">
        <v>35</v>
      </c>
      <c r="B24" s="30"/>
      <c r="C24" s="30"/>
      <c r="D24" s="30"/>
      <c r="E24" s="30"/>
      <c r="F24" s="30"/>
      <c r="G24" s="30"/>
      <c r="H24" s="30"/>
      <c r="I24" s="30"/>
      <c r="J24" s="30"/>
      <c r="K24" s="30"/>
      <c r="L24" s="30"/>
      <c r="M24" s="30"/>
      <c r="N24" s="41">
        <f>SUM(N21:N23)</f>
        <v>3200</v>
      </c>
    </row>
    <row r="25" spans="1:15" ht="15.75" x14ac:dyDescent="0.25">
      <c r="A25" s="16" t="s">
        <v>24</v>
      </c>
      <c r="B25" s="25">
        <v>4400</v>
      </c>
      <c r="C25" s="25">
        <v>2500</v>
      </c>
      <c r="D25" s="25">
        <v>550</v>
      </c>
      <c r="E25" s="25">
        <v>50</v>
      </c>
      <c r="F25" s="25">
        <v>1375</v>
      </c>
      <c r="G25" s="25">
        <v>300</v>
      </c>
      <c r="H25" s="25">
        <v>50</v>
      </c>
      <c r="I25" s="25">
        <v>550</v>
      </c>
      <c r="J25" s="25">
        <v>300</v>
      </c>
      <c r="K25" s="25">
        <v>50</v>
      </c>
      <c r="L25" s="25">
        <v>250</v>
      </c>
      <c r="M25" s="25">
        <v>50</v>
      </c>
      <c r="N25" s="25">
        <f>SUM(N19,N24)</f>
        <v>11125</v>
      </c>
      <c r="O25" s="12"/>
    </row>
    <row r="26" spans="1:15" ht="15.75" x14ac:dyDescent="0.25">
      <c r="A26" s="10"/>
      <c r="B26" s="11"/>
      <c r="C26" s="11"/>
      <c r="D26" s="11"/>
      <c r="E26" s="11"/>
      <c r="F26" s="11"/>
      <c r="G26" s="11"/>
      <c r="H26" s="11"/>
      <c r="I26" s="11"/>
      <c r="J26" s="11"/>
      <c r="K26" s="11"/>
      <c r="L26" s="11"/>
      <c r="M26" s="11"/>
      <c r="N26" s="1"/>
    </row>
    <row r="27" spans="1:15" s="114" customFormat="1" ht="31.5" x14ac:dyDescent="0.25">
      <c r="A27" s="118" t="s">
        <v>32</v>
      </c>
      <c r="B27" s="117">
        <f>B7-B25</f>
        <v>-4400</v>
      </c>
      <c r="C27" s="117">
        <f t="shared" ref="C27:M27" si="2">C7-C25</f>
        <v>-2500</v>
      </c>
      <c r="D27" s="117">
        <f t="shared" si="2"/>
        <v>-550</v>
      </c>
      <c r="E27" s="117">
        <f t="shared" si="2"/>
        <v>2950</v>
      </c>
      <c r="F27" s="117">
        <f t="shared" si="2"/>
        <v>1875</v>
      </c>
      <c r="G27" s="117">
        <f t="shared" si="2"/>
        <v>1700</v>
      </c>
      <c r="H27" s="117">
        <f t="shared" si="2"/>
        <v>1950</v>
      </c>
      <c r="I27" s="117">
        <f t="shared" si="2"/>
        <v>4950</v>
      </c>
      <c r="J27" s="117">
        <f t="shared" si="2"/>
        <v>4700</v>
      </c>
      <c r="K27" s="117">
        <f t="shared" si="2"/>
        <v>450</v>
      </c>
      <c r="L27" s="117">
        <f t="shared" si="2"/>
        <v>-250</v>
      </c>
      <c r="M27" s="117">
        <f t="shared" si="2"/>
        <v>-50</v>
      </c>
      <c r="N27" s="116">
        <f>N7-N25</f>
        <v>10125</v>
      </c>
      <c r="O27" s="115"/>
    </row>
    <row r="29" spans="1:15" x14ac:dyDescent="0.2">
      <c r="B29" s="191" t="s">
        <v>118</v>
      </c>
      <c r="C29" s="191"/>
      <c r="D29" s="191"/>
      <c r="E29" s="191"/>
      <c r="F29" s="191"/>
      <c r="G29" s="191"/>
      <c r="H29" s="191"/>
      <c r="I29" s="191"/>
      <c r="J29" s="191"/>
      <c r="K29" s="191"/>
      <c r="L29" s="191"/>
    </row>
    <row r="30" spans="1:15" x14ac:dyDescent="0.2">
      <c r="B30" s="191"/>
      <c r="C30" s="191"/>
      <c r="D30" s="191"/>
      <c r="E30" s="191"/>
      <c r="F30" s="191"/>
      <c r="G30" s="191"/>
      <c r="H30" s="191"/>
      <c r="I30" s="191"/>
      <c r="J30" s="191"/>
      <c r="K30" s="191"/>
      <c r="L30" s="191"/>
    </row>
  </sheetData>
  <mergeCells count="2">
    <mergeCell ref="A1:N1"/>
    <mergeCell ref="B29:L30"/>
  </mergeCells>
  <pageMargins left="0.75" right="0.75" top="1" bottom="1" header="0.5" footer="0.5"/>
  <pageSetup scale="9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2"/>
  <sheetViews>
    <sheetView topLeftCell="A10" zoomScale="80" zoomScaleNormal="80" workbookViewId="0">
      <selection activeCell="Q26" sqref="Q26"/>
    </sheetView>
  </sheetViews>
  <sheetFormatPr defaultColWidth="8.85546875" defaultRowHeight="15" x14ac:dyDescent="0.2"/>
  <cols>
    <col min="1" max="1" width="18.28515625" style="6" customWidth="1"/>
    <col min="2" max="13" width="9" style="6" customWidth="1"/>
    <col min="14" max="14" width="9" style="12" customWidth="1"/>
    <col min="15" max="15" width="9.28515625" style="6" bestFit="1" customWidth="1"/>
    <col min="16" max="16384" width="8.85546875" style="6"/>
  </cols>
  <sheetData>
    <row r="1" spans="1:14" ht="15.75" x14ac:dyDescent="0.25">
      <c r="A1" s="188" t="s">
        <v>129</v>
      </c>
      <c r="B1" s="189"/>
      <c r="C1" s="189"/>
      <c r="D1" s="189"/>
      <c r="E1" s="189"/>
      <c r="F1" s="189"/>
      <c r="G1" s="189"/>
      <c r="H1" s="189"/>
      <c r="I1" s="189"/>
      <c r="J1" s="189"/>
      <c r="K1" s="189"/>
      <c r="L1" s="189"/>
      <c r="M1" s="189"/>
      <c r="N1" s="190"/>
    </row>
    <row r="2" spans="1:14" ht="15.75" x14ac:dyDescent="0.25">
      <c r="A2" s="13"/>
      <c r="B2" s="14" t="s">
        <v>19</v>
      </c>
      <c r="C2" s="14" t="s">
        <v>5</v>
      </c>
      <c r="D2" s="14" t="s">
        <v>15</v>
      </c>
      <c r="E2" s="14" t="s">
        <v>16</v>
      </c>
      <c r="F2" s="14" t="s">
        <v>0</v>
      </c>
      <c r="G2" s="14" t="s">
        <v>17</v>
      </c>
      <c r="H2" s="14" t="s">
        <v>18</v>
      </c>
      <c r="I2" s="14" t="s">
        <v>6</v>
      </c>
      <c r="J2" s="14" t="s">
        <v>25</v>
      </c>
      <c r="K2" s="14" t="s">
        <v>7</v>
      </c>
      <c r="L2" s="14" t="s">
        <v>8</v>
      </c>
      <c r="M2" s="14" t="s">
        <v>9</v>
      </c>
      <c r="N2" s="15" t="s">
        <v>1</v>
      </c>
    </row>
    <row r="3" spans="1:14" ht="15.75" x14ac:dyDescent="0.25">
      <c r="A3" s="18" t="s">
        <v>71</v>
      </c>
      <c r="B3" s="19"/>
      <c r="C3" s="19"/>
      <c r="D3" s="19"/>
      <c r="E3" s="19"/>
      <c r="F3" s="19"/>
      <c r="G3" s="19"/>
      <c r="H3" s="19"/>
      <c r="I3" s="19"/>
      <c r="J3" s="19"/>
      <c r="K3" s="19"/>
      <c r="L3" s="19"/>
      <c r="M3" s="19"/>
      <c r="N3" s="20"/>
    </row>
    <row r="4" spans="1:14" s="32" customFormat="1" ht="15.75" x14ac:dyDescent="0.25">
      <c r="A4" s="72" t="s">
        <v>26</v>
      </c>
      <c r="B4" s="28">
        <v>8000</v>
      </c>
      <c r="C4" s="74"/>
      <c r="D4" s="74"/>
      <c r="E4" s="74"/>
      <c r="F4" s="74"/>
      <c r="G4" s="74"/>
      <c r="H4" s="74"/>
      <c r="I4" s="74"/>
      <c r="J4" s="74"/>
      <c r="K4" s="74"/>
      <c r="L4" s="74"/>
      <c r="M4" s="74"/>
      <c r="N4" s="75"/>
    </row>
    <row r="5" spans="1:14" ht="15.75" x14ac:dyDescent="0.25">
      <c r="A5" s="7" t="s">
        <v>14</v>
      </c>
      <c r="B5" s="3"/>
      <c r="C5" s="3"/>
      <c r="D5" s="3"/>
      <c r="E5" s="3">
        <v>5600</v>
      </c>
      <c r="F5" s="3">
        <v>2400</v>
      </c>
      <c r="G5" s="3"/>
      <c r="H5" s="3"/>
      <c r="I5" s="3">
        <v>2600</v>
      </c>
      <c r="J5" s="3">
        <v>1400</v>
      </c>
      <c r="K5" s="3"/>
      <c r="L5" s="3"/>
      <c r="M5" s="2"/>
      <c r="N5" s="3">
        <f>SUM(B5:M5)</f>
        <v>12000</v>
      </c>
    </row>
    <row r="6" spans="1:14" ht="15.75" x14ac:dyDescent="0.25">
      <c r="A6" s="21" t="s">
        <v>13</v>
      </c>
      <c r="B6" s="17"/>
      <c r="C6" s="17"/>
      <c r="D6" s="17"/>
      <c r="E6" s="17"/>
      <c r="F6" s="17">
        <v>450</v>
      </c>
      <c r="G6" s="17">
        <v>950</v>
      </c>
      <c r="H6" s="17">
        <v>1800</v>
      </c>
      <c r="I6" s="17">
        <v>2600</v>
      </c>
      <c r="J6" s="17">
        <v>650</v>
      </c>
      <c r="K6" s="17">
        <v>300</v>
      </c>
      <c r="L6" s="17">
        <v>150</v>
      </c>
      <c r="M6" s="22"/>
      <c r="N6" s="17">
        <f t="shared" ref="N6:N24" si="0">SUM(B6:M6)</f>
        <v>6900</v>
      </c>
    </row>
    <row r="7" spans="1:14" ht="15.75" x14ac:dyDescent="0.25">
      <c r="A7" s="7" t="s">
        <v>12</v>
      </c>
      <c r="B7" s="3"/>
      <c r="C7" s="3"/>
      <c r="D7" s="3"/>
      <c r="E7" s="3">
        <v>400</v>
      </c>
      <c r="F7" s="3"/>
      <c r="G7" s="3">
        <v>280</v>
      </c>
      <c r="H7" s="3">
        <v>950</v>
      </c>
      <c r="I7" s="3">
        <v>920</v>
      </c>
      <c r="J7" s="3">
        <v>850</v>
      </c>
      <c r="K7" s="3"/>
      <c r="L7" s="3"/>
      <c r="M7" s="2"/>
      <c r="N7" s="3">
        <f t="shared" si="0"/>
        <v>3400</v>
      </c>
    </row>
    <row r="8" spans="1:14" ht="15.75" x14ac:dyDescent="0.25">
      <c r="A8" s="16" t="s">
        <v>3</v>
      </c>
      <c r="B8" s="23">
        <f>SUM(B4:B7)</f>
        <v>8000</v>
      </c>
      <c r="C8" s="23">
        <f t="shared" ref="C8:M8" si="1">SUM(C5:C7)</f>
        <v>0</v>
      </c>
      <c r="D8" s="23">
        <f t="shared" si="1"/>
        <v>0</v>
      </c>
      <c r="E8" s="23">
        <f t="shared" si="1"/>
        <v>6000</v>
      </c>
      <c r="F8" s="23">
        <f t="shared" si="1"/>
        <v>2850</v>
      </c>
      <c r="G8" s="23">
        <f t="shared" si="1"/>
        <v>1230</v>
      </c>
      <c r="H8" s="23">
        <f t="shared" si="1"/>
        <v>2750</v>
      </c>
      <c r="I8" s="23">
        <f t="shared" si="1"/>
        <v>6120</v>
      </c>
      <c r="J8" s="23">
        <f t="shared" si="1"/>
        <v>2900</v>
      </c>
      <c r="K8" s="23">
        <f t="shared" si="1"/>
        <v>300</v>
      </c>
      <c r="L8" s="23">
        <f t="shared" si="1"/>
        <v>150</v>
      </c>
      <c r="M8" s="23">
        <f t="shared" si="1"/>
        <v>0</v>
      </c>
      <c r="N8" s="26">
        <f>SUM(N4:N7)</f>
        <v>22300</v>
      </c>
    </row>
    <row r="9" spans="1:14" ht="15.75" x14ac:dyDescent="0.25">
      <c r="A9" s="8"/>
      <c r="B9" s="4"/>
      <c r="C9" s="5"/>
      <c r="D9" s="4"/>
      <c r="E9" s="5"/>
      <c r="F9" s="4"/>
      <c r="G9" s="5"/>
      <c r="H9" s="5"/>
      <c r="I9" s="5"/>
      <c r="J9" s="5"/>
      <c r="K9" s="5"/>
      <c r="L9" s="5"/>
      <c r="M9" s="5"/>
      <c r="N9" s="3"/>
    </row>
    <row r="10" spans="1:14" ht="15.75" x14ac:dyDescent="0.25">
      <c r="A10" s="18" t="s">
        <v>4</v>
      </c>
      <c r="B10" s="19"/>
      <c r="C10" s="19"/>
      <c r="D10" s="19"/>
      <c r="E10" s="19"/>
      <c r="F10" s="19"/>
      <c r="G10" s="19"/>
      <c r="H10" s="19"/>
      <c r="I10" s="19"/>
      <c r="J10" s="19"/>
      <c r="K10" s="19"/>
      <c r="L10" s="19"/>
      <c r="M10" s="19"/>
      <c r="N10" s="20"/>
    </row>
    <row r="11" spans="1:14" ht="15.75" x14ac:dyDescent="0.25">
      <c r="A11" s="24" t="s">
        <v>28</v>
      </c>
      <c r="B11" s="17">
        <v>100</v>
      </c>
      <c r="C11" s="17">
        <v>150</v>
      </c>
      <c r="D11" s="17">
        <v>50</v>
      </c>
      <c r="E11" s="17"/>
      <c r="F11" s="17"/>
      <c r="G11" s="17"/>
      <c r="H11" s="17"/>
      <c r="I11" s="17"/>
      <c r="J11" s="17"/>
      <c r="K11" s="17"/>
      <c r="L11" s="17">
        <v>90</v>
      </c>
      <c r="M11" s="17">
        <v>180</v>
      </c>
      <c r="N11" s="17">
        <f t="shared" si="0"/>
        <v>570</v>
      </c>
    </row>
    <row r="12" spans="1:14" ht="15.75" x14ac:dyDescent="0.25">
      <c r="A12" s="9" t="s">
        <v>20</v>
      </c>
      <c r="B12" s="28"/>
      <c r="C12" s="28"/>
      <c r="D12" s="28">
        <v>350</v>
      </c>
      <c r="E12" s="28">
        <v>600</v>
      </c>
      <c r="F12" s="28"/>
      <c r="G12" s="28"/>
      <c r="H12" s="28"/>
      <c r="I12" s="28">
        <v>800</v>
      </c>
      <c r="J12" s="28"/>
      <c r="K12" s="28"/>
      <c r="L12" s="28"/>
      <c r="M12" s="28"/>
      <c r="N12" s="28">
        <f t="shared" si="0"/>
        <v>1750</v>
      </c>
    </row>
    <row r="13" spans="1:14" ht="15.75" x14ac:dyDescent="0.25">
      <c r="A13" s="24" t="s">
        <v>21</v>
      </c>
      <c r="B13" s="17"/>
      <c r="C13" s="17"/>
      <c r="D13" s="17">
        <v>50</v>
      </c>
      <c r="E13" s="17">
        <v>55</v>
      </c>
      <c r="F13" s="17">
        <v>75</v>
      </c>
      <c r="G13" s="17">
        <v>75</v>
      </c>
      <c r="H13" s="17">
        <v>85</v>
      </c>
      <c r="I13" s="17">
        <v>90</v>
      </c>
      <c r="J13" s="17">
        <v>45</v>
      </c>
      <c r="K13" s="17">
        <v>35</v>
      </c>
      <c r="L13" s="17">
        <v>35</v>
      </c>
      <c r="M13" s="17">
        <v>30</v>
      </c>
      <c r="N13" s="17">
        <f t="shared" si="0"/>
        <v>575</v>
      </c>
    </row>
    <row r="14" spans="1:14" ht="15.75" x14ac:dyDescent="0.25">
      <c r="A14" s="7" t="s">
        <v>29</v>
      </c>
      <c r="B14" s="3"/>
      <c r="C14" s="3"/>
      <c r="D14" s="3"/>
      <c r="E14" s="3">
        <v>200</v>
      </c>
      <c r="F14" s="3"/>
      <c r="G14" s="3"/>
      <c r="H14" s="3"/>
      <c r="I14" s="3">
        <v>625</v>
      </c>
      <c r="J14" s="3"/>
      <c r="K14" s="3"/>
      <c r="L14" s="3"/>
      <c r="M14" s="3"/>
      <c r="N14" s="3">
        <f t="shared" si="0"/>
        <v>825</v>
      </c>
    </row>
    <row r="15" spans="1:14" ht="15.75" x14ac:dyDescent="0.25">
      <c r="A15" s="24" t="s">
        <v>30</v>
      </c>
      <c r="B15" s="17">
        <v>2500</v>
      </c>
      <c r="C15" s="17">
        <v>150</v>
      </c>
      <c r="D15" s="17"/>
      <c r="E15" s="17"/>
      <c r="F15" s="17"/>
      <c r="G15" s="17"/>
      <c r="H15" s="17"/>
      <c r="I15" s="17"/>
      <c r="J15" s="17"/>
      <c r="K15" s="17"/>
      <c r="L15" s="17"/>
      <c r="M15" s="17"/>
      <c r="N15" s="17">
        <f t="shared" si="0"/>
        <v>2650</v>
      </c>
    </row>
    <row r="16" spans="1:14" ht="15.75" x14ac:dyDescent="0.25">
      <c r="A16" s="29" t="s">
        <v>31</v>
      </c>
      <c r="B16" s="30"/>
      <c r="C16" s="30"/>
      <c r="D16" s="30"/>
      <c r="E16" s="30"/>
      <c r="F16" s="30">
        <v>100</v>
      </c>
      <c r="G16" s="30">
        <v>80</v>
      </c>
      <c r="H16" s="30">
        <v>125</v>
      </c>
      <c r="I16" s="30">
        <v>25</v>
      </c>
      <c r="J16" s="30"/>
      <c r="K16" s="30"/>
      <c r="L16" s="30">
        <v>65</v>
      </c>
      <c r="M16" s="30"/>
      <c r="N16" s="30">
        <f t="shared" si="0"/>
        <v>395</v>
      </c>
    </row>
    <row r="17" spans="1:15" ht="15.75" x14ac:dyDescent="0.25">
      <c r="A17" s="24" t="s">
        <v>27</v>
      </c>
      <c r="B17" s="17">
        <v>225</v>
      </c>
      <c r="C17" s="17">
        <v>350</v>
      </c>
      <c r="D17" s="17">
        <v>600</v>
      </c>
      <c r="E17" s="17">
        <v>550</v>
      </c>
      <c r="F17" s="17"/>
      <c r="G17" s="17">
        <v>350</v>
      </c>
      <c r="H17" s="17"/>
      <c r="I17" s="17"/>
      <c r="J17" s="17">
        <v>350</v>
      </c>
      <c r="K17" s="17"/>
      <c r="L17" s="17"/>
      <c r="M17" s="17"/>
      <c r="N17" s="17">
        <f t="shared" si="0"/>
        <v>2425</v>
      </c>
    </row>
    <row r="18" spans="1:15" ht="15.75" x14ac:dyDescent="0.25">
      <c r="A18" s="29" t="s">
        <v>22</v>
      </c>
      <c r="B18" s="30"/>
      <c r="C18" s="30">
        <v>750</v>
      </c>
      <c r="D18" s="30">
        <v>150</v>
      </c>
      <c r="E18" s="30">
        <v>300</v>
      </c>
      <c r="F18" s="30">
        <v>250</v>
      </c>
      <c r="G18" s="30"/>
      <c r="H18" s="30"/>
      <c r="I18" s="30"/>
      <c r="J18" s="30">
        <v>300</v>
      </c>
      <c r="K18" s="30"/>
      <c r="L18" s="30"/>
      <c r="M18" s="30"/>
      <c r="N18" s="30">
        <f t="shared" si="0"/>
        <v>1750</v>
      </c>
    </row>
    <row r="19" spans="1:15" ht="15.75" x14ac:dyDescent="0.25">
      <c r="A19" s="29" t="s">
        <v>23</v>
      </c>
      <c r="B19" s="30"/>
      <c r="C19" s="30"/>
      <c r="D19" s="30"/>
      <c r="E19" s="30"/>
      <c r="F19" s="30"/>
      <c r="G19" s="30"/>
      <c r="H19" s="30"/>
      <c r="I19" s="30"/>
      <c r="J19" s="30"/>
      <c r="K19" s="30">
        <v>450</v>
      </c>
      <c r="L19" s="30"/>
      <c r="M19" s="30"/>
      <c r="N19" s="30">
        <f t="shared" si="0"/>
        <v>450</v>
      </c>
    </row>
    <row r="20" spans="1:15" ht="15.75" x14ac:dyDescent="0.25">
      <c r="A20" s="37" t="s">
        <v>34</v>
      </c>
      <c r="B20" s="17"/>
      <c r="C20" s="17"/>
      <c r="D20" s="17"/>
      <c r="E20" s="17"/>
      <c r="F20" s="17"/>
      <c r="G20" s="17"/>
      <c r="H20" s="17"/>
      <c r="I20" s="17"/>
      <c r="J20" s="17"/>
      <c r="K20" s="17"/>
      <c r="L20" s="17"/>
      <c r="M20" s="17"/>
      <c r="N20" s="40">
        <f>SUM(N11:N19)</f>
        <v>11390</v>
      </c>
    </row>
    <row r="21" spans="1:15" ht="15.75" x14ac:dyDescent="0.25">
      <c r="A21" s="35" t="s">
        <v>11</v>
      </c>
      <c r="B21" s="36"/>
      <c r="C21" s="36"/>
      <c r="D21" s="36"/>
      <c r="E21" s="36"/>
      <c r="F21" s="36"/>
      <c r="G21" s="36"/>
      <c r="H21" s="36"/>
      <c r="I21" s="36"/>
      <c r="J21" s="36"/>
      <c r="K21" s="36"/>
      <c r="L21" s="36"/>
      <c r="M21" s="36"/>
      <c r="N21" s="20"/>
    </row>
    <row r="22" spans="1:15" ht="15.75" x14ac:dyDescent="0.25">
      <c r="A22" s="24" t="s">
        <v>153</v>
      </c>
      <c r="B22" s="17">
        <v>300</v>
      </c>
      <c r="C22" s="17">
        <v>250</v>
      </c>
      <c r="D22" s="17">
        <v>150</v>
      </c>
      <c r="E22" s="17"/>
      <c r="F22" s="17"/>
      <c r="G22" s="17"/>
      <c r="H22" s="17"/>
      <c r="I22" s="17"/>
      <c r="J22" s="17"/>
      <c r="K22" s="17"/>
      <c r="L22" s="17"/>
      <c r="M22" s="17"/>
      <c r="N22" s="17">
        <f>SUM(B22:M22)</f>
        <v>700</v>
      </c>
    </row>
    <row r="23" spans="1:15" ht="15.75" x14ac:dyDescent="0.25">
      <c r="A23" s="29" t="s">
        <v>33</v>
      </c>
      <c r="B23" s="30"/>
      <c r="C23" s="30">
        <v>600</v>
      </c>
      <c r="D23" s="30">
        <v>900</v>
      </c>
      <c r="E23" s="30"/>
      <c r="F23" s="30"/>
      <c r="G23" s="30"/>
      <c r="H23" s="30"/>
      <c r="I23" s="30"/>
      <c r="J23" s="30"/>
      <c r="K23" s="30"/>
      <c r="L23" s="30"/>
      <c r="M23" s="30"/>
      <c r="N23" s="30">
        <f t="shared" si="0"/>
        <v>1500</v>
      </c>
    </row>
    <row r="24" spans="1:15" ht="15.75" x14ac:dyDescent="0.25">
      <c r="A24" s="24" t="s">
        <v>65</v>
      </c>
      <c r="B24" s="17">
        <v>600</v>
      </c>
      <c r="C24" s="17">
        <v>1200</v>
      </c>
      <c r="D24" s="17">
        <v>450</v>
      </c>
      <c r="E24" s="17"/>
      <c r="F24" s="17"/>
      <c r="G24" s="17"/>
      <c r="H24" s="17"/>
      <c r="I24" s="17"/>
      <c r="J24" s="17"/>
      <c r="K24" s="17"/>
      <c r="L24" s="17"/>
      <c r="M24" s="17"/>
      <c r="N24" s="17">
        <f t="shared" si="0"/>
        <v>2250</v>
      </c>
    </row>
    <row r="25" spans="1:15" ht="15.75" x14ac:dyDescent="0.25">
      <c r="A25" s="38" t="s">
        <v>35</v>
      </c>
      <c r="B25" s="30"/>
      <c r="C25" s="30"/>
      <c r="D25" s="30"/>
      <c r="E25" s="30"/>
      <c r="F25" s="30"/>
      <c r="G25" s="30"/>
      <c r="H25" s="30"/>
      <c r="I25" s="30"/>
      <c r="J25" s="30"/>
      <c r="K25" s="30"/>
      <c r="L25" s="30"/>
      <c r="M25" s="30"/>
      <c r="N25" s="41">
        <f>SUM(N23:N24)</f>
        <v>3750</v>
      </c>
    </row>
    <row r="26" spans="1:15" ht="15.75" x14ac:dyDescent="0.25">
      <c r="A26" s="16" t="s">
        <v>24</v>
      </c>
      <c r="B26" s="25">
        <f>SUM(B11:B24)</f>
        <v>3725</v>
      </c>
      <c r="C26" s="25">
        <f t="shared" ref="C26:M26" si="2">SUM(C11:C24)</f>
        <v>3450</v>
      </c>
      <c r="D26" s="25">
        <f t="shared" si="2"/>
        <v>2700</v>
      </c>
      <c r="E26" s="25">
        <f t="shared" si="2"/>
        <v>1705</v>
      </c>
      <c r="F26" s="25">
        <f t="shared" si="2"/>
        <v>425</v>
      </c>
      <c r="G26" s="25">
        <f t="shared" si="2"/>
        <v>505</v>
      </c>
      <c r="H26" s="25">
        <f t="shared" si="2"/>
        <v>210</v>
      </c>
      <c r="I26" s="25">
        <f t="shared" si="2"/>
        <v>1540</v>
      </c>
      <c r="J26" s="25">
        <f t="shared" si="2"/>
        <v>695</v>
      </c>
      <c r="K26" s="25">
        <f t="shared" si="2"/>
        <v>485</v>
      </c>
      <c r="L26" s="25">
        <f t="shared" si="2"/>
        <v>190</v>
      </c>
      <c r="M26" s="25">
        <f t="shared" si="2"/>
        <v>210</v>
      </c>
      <c r="N26" s="25">
        <f>N20+N25</f>
        <v>15140</v>
      </c>
      <c r="O26" s="12"/>
    </row>
    <row r="27" spans="1:15" ht="15.75" x14ac:dyDescent="0.25">
      <c r="A27" s="10"/>
      <c r="B27" s="11"/>
      <c r="C27" s="11"/>
      <c r="D27" s="11"/>
      <c r="E27" s="11"/>
      <c r="F27" s="11"/>
      <c r="G27" s="11"/>
      <c r="H27" s="11"/>
      <c r="I27" s="11"/>
      <c r="J27" s="11"/>
      <c r="K27" s="11"/>
      <c r="L27" s="11"/>
      <c r="M27" s="11"/>
      <c r="N27" s="1"/>
    </row>
    <row r="28" spans="1:15" ht="31.5" x14ac:dyDescent="0.25">
      <c r="A28" s="34" t="s">
        <v>32</v>
      </c>
      <c r="B28" s="27">
        <f t="shared" ref="B28:M28" si="3">B8-B26</f>
        <v>4275</v>
      </c>
      <c r="C28" s="27">
        <f t="shared" si="3"/>
        <v>-3450</v>
      </c>
      <c r="D28" s="27">
        <f t="shared" si="3"/>
        <v>-2700</v>
      </c>
      <c r="E28" s="27">
        <f t="shared" si="3"/>
        <v>4295</v>
      </c>
      <c r="F28" s="27">
        <f t="shared" si="3"/>
        <v>2425</v>
      </c>
      <c r="G28" s="27">
        <f t="shared" si="3"/>
        <v>725</v>
      </c>
      <c r="H28" s="27">
        <f t="shared" si="3"/>
        <v>2540</v>
      </c>
      <c r="I28" s="27">
        <f t="shared" si="3"/>
        <v>4580</v>
      </c>
      <c r="J28" s="27">
        <f t="shared" si="3"/>
        <v>2205</v>
      </c>
      <c r="K28" s="27">
        <f t="shared" si="3"/>
        <v>-185</v>
      </c>
      <c r="L28" s="27">
        <f t="shared" si="3"/>
        <v>-40</v>
      </c>
      <c r="M28" s="27">
        <f t="shared" si="3"/>
        <v>-210</v>
      </c>
      <c r="N28" s="25">
        <f>N8-N26</f>
        <v>7160</v>
      </c>
    </row>
    <row r="29" spans="1:15" ht="15.75" x14ac:dyDescent="0.25">
      <c r="A29" s="31" t="s">
        <v>36</v>
      </c>
      <c r="B29" s="33">
        <f>B28</f>
        <v>4275</v>
      </c>
      <c r="C29" s="33">
        <f>B29+C28</f>
        <v>825</v>
      </c>
      <c r="D29" s="33">
        <f t="shared" ref="D29:M29" si="4">C29+D28</f>
        <v>-1875</v>
      </c>
      <c r="E29" s="33">
        <f t="shared" si="4"/>
        <v>2420</v>
      </c>
      <c r="F29" s="33">
        <f t="shared" si="4"/>
        <v>4845</v>
      </c>
      <c r="G29" s="33">
        <f t="shared" si="4"/>
        <v>5570</v>
      </c>
      <c r="H29" s="33">
        <f t="shared" si="4"/>
        <v>8110</v>
      </c>
      <c r="I29" s="33">
        <f t="shared" si="4"/>
        <v>12690</v>
      </c>
      <c r="J29" s="33">
        <f t="shared" si="4"/>
        <v>14895</v>
      </c>
      <c r="K29" s="33">
        <f t="shared" si="4"/>
        <v>14710</v>
      </c>
      <c r="L29" s="33">
        <f t="shared" si="4"/>
        <v>14670</v>
      </c>
      <c r="M29" s="73">
        <f t="shared" si="4"/>
        <v>14460</v>
      </c>
      <c r="N29" s="39"/>
    </row>
    <row r="31" spans="1:15" x14ac:dyDescent="0.2">
      <c r="B31" s="191" t="s">
        <v>118</v>
      </c>
      <c r="C31" s="191"/>
      <c r="D31" s="191"/>
      <c r="E31" s="191"/>
      <c r="F31" s="191"/>
      <c r="G31" s="191"/>
      <c r="H31" s="191"/>
      <c r="I31" s="191"/>
      <c r="J31" s="191"/>
      <c r="K31" s="191"/>
      <c r="L31" s="191"/>
    </row>
    <row r="32" spans="1:15" x14ac:dyDescent="0.2">
      <c r="B32" s="191"/>
      <c r="C32" s="191"/>
      <c r="D32" s="191"/>
      <c r="E32" s="191"/>
      <c r="F32" s="191"/>
      <c r="G32" s="191"/>
      <c r="H32" s="191"/>
      <c r="I32" s="191"/>
      <c r="J32" s="191"/>
      <c r="K32" s="191"/>
      <c r="L32" s="191"/>
    </row>
  </sheetData>
  <mergeCells count="2">
    <mergeCell ref="A1:N1"/>
    <mergeCell ref="B31:L32"/>
  </mergeCells>
  <phoneticPr fontId="0" type="noConversion"/>
  <pageMargins left="0.75" right="0.75" top="1" bottom="1" header="0.5" footer="0.5"/>
  <pageSetup scale="91" orientation="landscape" r:id="rId1"/>
  <headerFooter alignWithMargins="0"/>
  <ignoredErrors>
    <ignoredError sqref="N5:N7 N12:N15 N18 N19" formulaRang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zoomScaleNormal="100" workbookViewId="0">
      <selection activeCell="D24" sqref="D24"/>
    </sheetView>
  </sheetViews>
  <sheetFormatPr defaultColWidth="8.85546875" defaultRowHeight="15.75" x14ac:dyDescent="0.25"/>
  <cols>
    <col min="1" max="1" width="46.85546875" style="43" customWidth="1"/>
    <col min="2" max="2" width="9.5703125" style="42" customWidth="1"/>
    <col min="3" max="3" width="5.28515625" style="42" customWidth="1"/>
    <col min="4" max="5" width="8.85546875" style="42" customWidth="1"/>
    <col min="6" max="16384" width="8.85546875" style="42"/>
  </cols>
  <sheetData>
    <row r="1" spans="1:7" x14ac:dyDescent="0.25">
      <c r="A1" s="192" t="s">
        <v>38</v>
      </c>
      <c r="B1" s="192"/>
    </row>
    <row r="2" spans="1:7" x14ac:dyDescent="0.25">
      <c r="A2" s="13"/>
      <c r="B2" s="44"/>
    </row>
    <row r="3" spans="1:7" x14ac:dyDescent="0.25">
      <c r="A3" s="18" t="s">
        <v>2</v>
      </c>
      <c r="B3" s="47"/>
    </row>
    <row r="4" spans="1:7" ht="15.6" customHeight="1" x14ac:dyDescent="0.25">
      <c r="A4" s="7" t="s">
        <v>14</v>
      </c>
      <c r="B4" s="3">
        <f>'Cash Flow Budget'!N5</f>
        <v>12000</v>
      </c>
      <c r="D4" s="187" t="s">
        <v>118</v>
      </c>
      <c r="E4" s="187"/>
      <c r="F4" s="187"/>
      <c r="G4" s="134"/>
    </row>
    <row r="5" spans="1:7" x14ac:dyDescent="0.25">
      <c r="A5" s="24" t="s">
        <v>13</v>
      </c>
      <c r="B5" s="17">
        <f>'Cash Flow Budget'!N6</f>
        <v>6900</v>
      </c>
      <c r="D5" s="187"/>
      <c r="E5" s="187"/>
      <c r="F5" s="187"/>
      <c r="G5" s="134"/>
    </row>
    <row r="6" spans="1:7" x14ac:dyDescent="0.25">
      <c r="A6" s="7" t="s">
        <v>12</v>
      </c>
      <c r="B6" s="3">
        <f>'Cash Flow Budget'!N7</f>
        <v>3400</v>
      </c>
      <c r="C6" s="130"/>
      <c r="D6" s="187"/>
      <c r="E6" s="187"/>
      <c r="F6" s="187"/>
      <c r="G6" s="134"/>
    </row>
    <row r="7" spans="1:7" ht="16.5" thickBot="1" x14ac:dyDescent="0.3">
      <c r="A7" s="57" t="s">
        <v>3</v>
      </c>
      <c r="B7" s="54">
        <f>SUM(B4:B6)</f>
        <v>22300</v>
      </c>
      <c r="C7" s="130"/>
      <c r="D7" s="187"/>
      <c r="E7" s="187"/>
      <c r="F7" s="187"/>
    </row>
    <row r="8" spans="1:7" ht="16.149999999999999" customHeight="1" thickTop="1" x14ac:dyDescent="0.25">
      <c r="A8" s="8"/>
      <c r="B8" s="56"/>
      <c r="C8" s="130"/>
      <c r="D8" s="136"/>
      <c r="E8" s="136"/>
      <c r="F8" s="136"/>
    </row>
    <row r="9" spans="1:7" x14ac:dyDescent="0.25">
      <c r="A9" s="18" t="s">
        <v>154</v>
      </c>
      <c r="B9" s="47"/>
      <c r="C9" s="130"/>
      <c r="D9" s="136"/>
      <c r="E9" s="136"/>
      <c r="F9" s="136"/>
    </row>
    <row r="10" spans="1:7" x14ac:dyDescent="0.25">
      <c r="A10" s="24" t="s">
        <v>28</v>
      </c>
      <c r="B10" s="17">
        <f>'Cash Flow Budget'!N11</f>
        <v>570</v>
      </c>
      <c r="C10" s="133"/>
      <c r="D10" s="132"/>
      <c r="E10" s="132"/>
      <c r="F10" s="132"/>
    </row>
    <row r="11" spans="1:7" x14ac:dyDescent="0.25">
      <c r="A11" s="9" t="s">
        <v>20</v>
      </c>
      <c r="B11" s="3">
        <f>'Cash Flow Budget'!N12</f>
        <v>1750</v>
      </c>
      <c r="C11" s="133"/>
      <c r="D11" s="132"/>
      <c r="E11" s="132"/>
      <c r="F11" s="132"/>
    </row>
    <row r="12" spans="1:7" x14ac:dyDescent="0.25">
      <c r="A12" s="24" t="s">
        <v>21</v>
      </c>
      <c r="B12" s="17">
        <f>'Cash Flow Budget'!N13</f>
        <v>575</v>
      </c>
      <c r="C12" s="130"/>
      <c r="D12" s="131"/>
      <c r="E12" s="131"/>
      <c r="F12" s="131"/>
    </row>
    <row r="13" spans="1:7" x14ac:dyDescent="0.25">
      <c r="A13" s="7" t="s">
        <v>29</v>
      </c>
      <c r="B13" s="3">
        <f>'Cash Flow Budget'!N14</f>
        <v>825</v>
      </c>
      <c r="C13" s="130"/>
      <c r="D13" s="131"/>
      <c r="E13" s="131"/>
      <c r="F13" s="131"/>
    </row>
    <row r="14" spans="1:7" x14ac:dyDescent="0.25">
      <c r="A14" s="24" t="s">
        <v>30</v>
      </c>
      <c r="B14" s="17">
        <f>'Cash Flow Budget'!N15</f>
        <v>2650</v>
      </c>
    </row>
    <row r="15" spans="1:7" x14ac:dyDescent="0.25">
      <c r="A15" s="29" t="s">
        <v>31</v>
      </c>
      <c r="B15" s="3">
        <f>'Cash Flow Budget'!N16</f>
        <v>395</v>
      </c>
    </row>
    <row r="16" spans="1:7" x14ac:dyDescent="0.25">
      <c r="A16" s="24" t="s">
        <v>27</v>
      </c>
      <c r="B16" s="17">
        <f>'Cash Flow Budget'!N17</f>
        <v>2425</v>
      </c>
    </row>
    <row r="17" spans="1:2" x14ac:dyDescent="0.25">
      <c r="A17" s="29" t="s">
        <v>22</v>
      </c>
      <c r="B17" s="3">
        <f>'Cash Flow Budget'!N18</f>
        <v>1750</v>
      </c>
    </row>
    <row r="18" spans="1:2" x14ac:dyDescent="0.25">
      <c r="A18" s="24" t="s">
        <v>23</v>
      </c>
      <c r="B18" s="17">
        <f>'Cash Flow Budget'!N19</f>
        <v>450</v>
      </c>
    </row>
    <row r="19" spans="1:2" x14ac:dyDescent="0.25">
      <c r="A19" s="45" t="s">
        <v>37</v>
      </c>
      <c r="B19" s="50">
        <f>500+750 +233</f>
        <v>1483</v>
      </c>
    </row>
    <row r="20" spans="1:2" ht="16.5" thickBot="1" x14ac:dyDescent="0.3">
      <c r="A20" s="57" t="s">
        <v>10</v>
      </c>
      <c r="B20" s="54">
        <f>SUM(B10:B19)</f>
        <v>12873</v>
      </c>
    </row>
    <row r="21" spans="1:2" ht="16.5" thickTop="1" x14ac:dyDescent="0.25">
      <c r="A21" s="52"/>
      <c r="B21" s="56"/>
    </row>
    <row r="22" spans="1:2" ht="16.5" thickBot="1" x14ac:dyDescent="0.3">
      <c r="A22" s="58" t="s">
        <v>55</v>
      </c>
      <c r="B22" s="59">
        <f>B7-B20</f>
        <v>9427</v>
      </c>
    </row>
    <row r="23" spans="1:2" ht="16.5" thickTop="1" x14ac:dyDescent="0.25">
      <c r="A23" s="31"/>
      <c r="B23" s="46"/>
    </row>
  </sheetData>
  <mergeCells count="2">
    <mergeCell ref="A1:B1"/>
    <mergeCell ref="D4:F7"/>
  </mergeCells>
  <phoneticPr fontId="0" type="noConversion"/>
  <pageMargins left="0.75" right="0.75" top="1" bottom="1" header="0.5" footer="0.5"/>
  <pageSetup scale="97" orientation="portrait" r:id="rId1"/>
  <headerFooter alignWithMargins="0"/>
  <colBreaks count="1" manualBreakCount="1">
    <brk id="6"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3"/>
  <sheetViews>
    <sheetView tabSelected="1" zoomScaleNormal="100" workbookViewId="0">
      <selection activeCell="B16" sqref="B16"/>
    </sheetView>
  </sheetViews>
  <sheetFormatPr defaultRowHeight="12.75" x14ac:dyDescent="0.2"/>
  <cols>
    <col min="1" max="1" width="45.7109375" customWidth="1"/>
    <col min="2" max="2" width="9" bestFit="1" customWidth="1"/>
    <col min="3" max="3" width="4.140625" customWidth="1"/>
  </cols>
  <sheetData>
    <row r="1" spans="1:6" ht="15.75" x14ac:dyDescent="0.25">
      <c r="A1" s="192" t="s">
        <v>39</v>
      </c>
      <c r="B1" s="192"/>
    </row>
    <row r="2" spans="1:6" ht="15.75" x14ac:dyDescent="0.25">
      <c r="A2" s="13"/>
      <c r="B2" s="49"/>
    </row>
    <row r="3" spans="1:6" ht="15.75" x14ac:dyDescent="0.25">
      <c r="A3" s="18" t="s">
        <v>40</v>
      </c>
      <c r="B3" s="47"/>
      <c r="D3" s="187" t="s">
        <v>118</v>
      </c>
      <c r="E3" s="187"/>
      <c r="F3" s="187"/>
    </row>
    <row r="4" spans="1:6" ht="15.75" x14ac:dyDescent="0.25">
      <c r="A4" s="7" t="s">
        <v>41</v>
      </c>
      <c r="B4" s="48">
        <f>'Cash Flow Budget'!M29</f>
        <v>14460</v>
      </c>
      <c r="D4" s="187"/>
      <c r="E4" s="187"/>
      <c r="F4" s="187"/>
    </row>
    <row r="5" spans="1:6" ht="15.75" x14ac:dyDescent="0.25">
      <c r="A5" s="24" t="s">
        <v>42</v>
      </c>
      <c r="B5" s="49">
        <v>0</v>
      </c>
      <c r="D5" s="187"/>
      <c r="E5" s="187"/>
      <c r="F5" s="187"/>
    </row>
    <row r="6" spans="1:6" ht="15.75" x14ac:dyDescent="0.25">
      <c r="A6" s="7" t="s">
        <v>43</v>
      </c>
      <c r="B6" s="48">
        <v>540</v>
      </c>
      <c r="D6" s="187"/>
      <c r="E6" s="187"/>
      <c r="F6" s="187"/>
    </row>
    <row r="7" spans="1:6" ht="15.75" x14ac:dyDescent="0.25">
      <c r="A7" s="24" t="s">
        <v>153</v>
      </c>
      <c r="B7" s="49">
        <v>700</v>
      </c>
      <c r="D7" s="166"/>
      <c r="E7" s="166"/>
      <c r="F7" s="166"/>
    </row>
    <row r="8" spans="1:6" ht="15.75" x14ac:dyDescent="0.25">
      <c r="A8" s="72" t="s">
        <v>33</v>
      </c>
      <c r="B8" s="145">
        <v>1500</v>
      </c>
    </row>
    <row r="9" spans="1:6" ht="15.75" x14ac:dyDescent="0.25">
      <c r="A9" s="13" t="s">
        <v>64</v>
      </c>
      <c r="B9" s="49">
        <v>2250</v>
      </c>
    </row>
    <row r="10" spans="1:6" ht="15.75" x14ac:dyDescent="0.25">
      <c r="A10" s="64" t="s">
        <v>155</v>
      </c>
      <c r="B10" s="65">
        <v>-1483</v>
      </c>
    </row>
    <row r="11" spans="1:6" ht="16.5" thickBot="1" x14ac:dyDescent="0.3">
      <c r="A11" s="53" t="s">
        <v>44</v>
      </c>
      <c r="B11" s="54">
        <f>SUM(B4:B10)</f>
        <v>17967</v>
      </c>
    </row>
    <row r="12" spans="1:6" ht="16.5" thickTop="1" x14ac:dyDescent="0.25">
      <c r="A12" s="55"/>
      <c r="B12" s="56"/>
    </row>
    <row r="13" spans="1:6" ht="15.75" x14ac:dyDescent="0.25">
      <c r="A13" s="35" t="s">
        <v>45</v>
      </c>
      <c r="B13" s="47"/>
    </row>
    <row r="14" spans="1:6" ht="15.75" x14ac:dyDescent="0.25">
      <c r="A14" s="24" t="s">
        <v>46</v>
      </c>
      <c r="B14" s="49">
        <v>540</v>
      </c>
    </row>
    <row r="15" spans="1:6" ht="15.75" x14ac:dyDescent="0.25">
      <c r="A15" s="169" t="s">
        <v>52</v>
      </c>
      <c r="B15" s="63">
        <v>0</v>
      </c>
    </row>
    <row r="16" spans="1:6" ht="15.75" x14ac:dyDescent="0.25">
      <c r="A16" s="66" t="s">
        <v>53</v>
      </c>
      <c r="B16" s="67">
        <v>0</v>
      </c>
    </row>
    <row r="17" spans="1:5" ht="15.75" x14ac:dyDescent="0.25">
      <c r="A17" s="62" t="s">
        <v>54</v>
      </c>
      <c r="B17" s="63">
        <v>0</v>
      </c>
    </row>
    <row r="18" spans="1:5" ht="16.5" thickBot="1" x14ac:dyDescent="0.3">
      <c r="A18" s="53" t="s">
        <v>47</v>
      </c>
      <c r="B18" s="54">
        <f>SUM(B14:B17)</f>
        <v>540</v>
      </c>
      <c r="E18" s="68"/>
    </row>
    <row r="19" spans="1:5" ht="16.5" thickTop="1" x14ac:dyDescent="0.25">
      <c r="A19" s="55"/>
      <c r="B19" s="170"/>
    </row>
    <row r="20" spans="1:5" ht="15.75" x14ac:dyDescent="0.25">
      <c r="A20" s="35" t="s">
        <v>48</v>
      </c>
      <c r="B20" s="51"/>
    </row>
    <row r="21" spans="1:5" ht="15.75" x14ac:dyDescent="0.25">
      <c r="A21" s="24" t="s">
        <v>49</v>
      </c>
      <c r="B21" s="49">
        <v>4000</v>
      </c>
    </row>
    <row r="22" spans="1:5" ht="15.75" x14ac:dyDescent="0.25">
      <c r="A22" s="29" t="s">
        <v>50</v>
      </c>
      <c r="B22" s="48">
        <v>4000</v>
      </c>
    </row>
    <row r="23" spans="1:5" ht="15.75" x14ac:dyDescent="0.25">
      <c r="A23" s="149" t="s">
        <v>156</v>
      </c>
      <c r="B23" s="150">
        <f>'Income &amp; Expense'!B22</f>
        <v>9427</v>
      </c>
    </row>
    <row r="24" spans="1:5" ht="16.5" thickBot="1" x14ac:dyDescent="0.3">
      <c r="A24" s="151" t="s">
        <v>51</v>
      </c>
      <c r="B24" s="146">
        <f>SUM(B21:B23)</f>
        <v>17427</v>
      </c>
    </row>
    <row r="25" spans="1:5" ht="16.5" thickTop="1" x14ac:dyDescent="0.25">
      <c r="A25" s="147"/>
      <c r="B25" s="148"/>
    </row>
    <row r="26" spans="1:5" ht="16.5" thickBot="1" x14ac:dyDescent="0.3">
      <c r="A26" s="58" t="s">
        <v>70</v>
      </c>
      <c r="B26" s="59">
        <f>B18+B24</f>
        <v>17967</v>
      </c>
      <c r="C26" s="71"/>
    </row>
    <row r="27" spans="1:5" ht="16.5" thickTop="1" x14ac:dyDescent="0.25">
      <c r="A27" s="60"/>
      <c r="B27" s="61"/>
    </row>
    <row r="28" spans="1:5" ht="15.75" x14ac:dyDescent="0.25">
      <c r="A28" s="13"/>
      <c r="B28" s="49"/>
    </row>
    <row r="29" spans="1:5" s="125" customFormat="1" ht="15.75" x14ac:dyDescent="0.25">
      <c r="A29" s="126"/>
      <c r="B29" s="128"/>
    </row>
    <row r="30" spans="1:5" s="125" customFormat="1" ht="15.75" x14ac:dyDescent="0.25">
      <c r="A30" s="126"/>
      <c r="B30" s="128"/>
    </row>
    <row r="31" spans="1:5" s="125" customFormat="1" ht="15.75" x14ac:dyDescent="0.25">
      <c r="A31" s="126"/>
      <c r="B31" s="129"/>
    </row>
    <row r="32" spans="1:5" s="125" customFormat="1" ht="15.75" x14ac:dyDescent="0.25">
      <c r="A32" s="126"/>
      <c r="B32" s="127"/>
    </row>
    <row r="33" spans="1:2" ht="15.75" x14ac:dyDescent="0.25">
      <c r="A33" s="43"/>
      <c r="B33" s="42"/>
    </row>
  </sheetData>
  <mergeCells count="2">
    <mergeCell ref="A1:B1"/>
    <mergeCell ref="D3:F6"/>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D26" sqref="D26"/>
    </sheetView>
  </sheetViews>
  <sheetFormatPr defaultColWidth="8.85546875" defaultRowHeight="12.75" x14ac:dyDescent="0.2"/>
  <cols>
    <col min="1" max="1" width="11" style="78" customWidth="1"/>
    <col min="2" max="2" width="19" style="42" bestFit="1" customWidth="1"/>
    <col min="3" max="3" width="10.85546875" style="76" customWidth="1"/>
    <col min="4" max="4" width="9" style="77" bestFit="1" customWidth="1"/>
    <col min="5" max="5" width="11.140625" style="42" customWidth="1"/>
    <col min="6" max="7" width="13.7109375" style="42" customWidth="1"/>
    <col min="8" max="8" width="21" style="78" customWidth="1"/>
    <col min="9" max="16384" width="8.85546875" style="42"/>
  </cols>
  <sheetData>
    <row r="1" spans="1:8" ht="18.75" thickBot="1" x14ac:dyDescent="0.3">
      <c r="A1" s="193" t="s">
        <v>98</v>
      </c>
      <c r="B1" s="194"/>
      <c r="C1" s="194"/>
      <c r="D1" s="194"/>
      <c r="E1" s="194"/>
      <c r="F1" s="194"/>
      <c r="G1" s="194"/>
      <c r="H1" s="195"/>
    </row>
    <row r="2" spans="1:8" ht="7.9" customHeight="1" thickBot="1" x14ac:dyDescent="0.25">
      <c r="A2" s="82"/>
      <c r="B2" s="80"/>
      <c r="C2" s="80"/>
      <c r="D2" s="80"/>
      <c r="E2" s="80"/>
      <c r="F2" s="80"/>
      <c r="G2" s="80"/>
      <c r="H2" s="83"/>
    </row>
    <row r="3" spans="1:8" s="79" customFormat="1" ht="16.5" thickBot="1" x14ac:dyDescent="0.3">
      <c r="A3" s="104" t="s">
        <v>82</v>
      </c>
      <c r="B3" s="105" t="s">
        <v>84</v>
      </c>
      <c r="C3" s="106" t="s">
        <v>73</v>
      </c>
      <c r="D3" s="107" t="s">
        <v>74</v>
      </c>
      <c r="E3" s="105" t="s">
        <v>75</v>
      </c>
      <c r="F3" s="105" t="s">
        <v>83</v>
      </c>
      <c r="G3" s="105" t="s">
        <v>88</v>
      </c>
      <c r="H3" s="108" t="s">
        <v>85</v>
      </c>
    </row>
    <row r="4" spans="1:8" ht="15" x14ac:dyDescent="0.25">
      <c r="A4" s="94">
        <v>41143</v>
      </c>
      <c r="B4" s="95" t="s">
        <v>95</v>
      </c>
      <c r="C4" s="96">
        <v>525.70000000000005</v>
      </c>
      <c r="D4" s="97">
        <v>264033</v>
      </c>
      <c r="E4" s="98">
        <v>41152</v>
      </c>
      <c r="F4" s="99" t="s">
        <v>12</v>
      </c>
      <c r="G4" s="99" t="s">
        <v>89</v>
      </c>
      <c r="H4" s="100">
        <v>41131</v>
      </c>
    </row>
    <row r="5" spans="1:8" ht="15" x14ac:dyDescent="0.25">
      <c r="A5" s="152">
        <v>41150</v>
      </c>
      <c r="B5" s="153" t="s">
        <v>97</v>
      </c>
      <c r="C5" s="154">
        <v>39.94</v>
      </c>
      <c r="D5" s="155">
        <v>1152</v>
      </c>
      <c r="E5" s="156">
        <v>41152</v>
      </c>
      <c r="F5" s="153" t="s">
        <v>12</v>
      </c>
      <c r="G5" s="153" t="s">
        <v>89</v>
      </c>
      <c r="H5" s="157" t="s">
        <v>78</v>
      </c>
    </row>
    <row r="6" spans="1:8" ht="15" x14ac:dyDescent="0.25">
      <c r="A6" s="94">
        <v>41152</v>
      </c>
      <c r="B6" s="95" t="s">
        <v>77</v>
      </c>
      <c r="C6" s="96">
        <v>980</v>
      </c>
      <c r="D6" s="97" t="s">
        <v>76</v>
      </c>
      <c r="E6" s="98">
        <v>41532</v>
      </c>
      <c r="F6" s="95" t="s">
        <v>86</v>
      </c>
      <c r="G6" s="95" t="s">
        <v>91</v>
      </c>
      <c r="H6" s="101"/>
    </row>
    <row r="7" spans="1:8" ht="15" x14ac:dyDescent="0.25">
      <c r="A7" s="152">
        <v>41166</v>
      </c>
      <c r="B7" s="158" t="s">
        <v>92</v>
      </c>
      <c r="C7" s="154">
        <v>170</v>
      </c>
      <c r="D7" s="155">
        <v>2141</v>
      </c>
      <c r="E7" s="159">
        <v>41187</v>
      </c>
      <c r="F7" s="153" t="s">
        <v>14</v>
      </c>
      <c r="G7" s="153" t="s">
        <v>91</v>
      </c>
      <c r="H7" s="157" t="s">
        <v>79</v>
      </c>
    </row>
    <row r="8" spans="1:8" ht="15" x14ac:dyDescent="0.25">
      <c r="A8" s="94">
        <v>41166</v>
      </c>
      <c r="B8" s="81" t="s">
        <v>93</v>
      </c>
      <c r="C8" s="96">
        <v>250</v>
      </c>
      <c r="D8" s="97">
        <v>2663</v>
      </c>
      <c r="E8" s="99">
        <v>41187</v>
      </c>
      <c r="F8" s="95" t="s">
        <v>14</v>
      </c>
      <c r="G8" s="95" t="s">
        <v>91</v>
      </c>
      <c r="H8" s="101" t="s">
        <v>80</v>
      </c>
    </row>
    <row r="9" spans="1:8" ht="15" x14ac:dyDescent="0.25">
      <c r="A9" s="152">
        <v>41164</v>
      </c>
      <c r="B9" s="158" t="s">
        <v>94</v>
      </c>
      <c r="C9" s="154">
        <v>250</v>
      </c>
      <c r="D9" s="155">
        <v>121</v>
      </c>
      <c r="E9" s="159">
        <v>41187</v>
      </c>
      <c r="F9" s="153" t="s">
        <v>14</v>
      </c>
      <c r="G9" s="153" t="s">
        <v>91</v>
      </c>
      <c r="H9" s="157" t="s">
        <v>80</v>
      </c>
    </row>
    <row r="10" spans="1:8" ht="15" x14ac:dyDescent="0.25">
      <c r="A10" s="94">
        <v>41182</v>
      </c>
      <c r="B10" s="95" t="s">
        <v>77</v>
      </c>
      <c r="C10" s="96">
        <v>265</v>
      </c>
      <c r="D10" s="97" t="s">
        <v>76</v>
      </c>
      <c r="E10" s="99">
        <v>41187</v>
      </c>
      <c r="F10" s="98" t="s">
        <v>86</v>
      </c>
      <c r="G10" s="95" t="s">
        <v>91</v>
      </c>
      <c r="H10" s="103"/>
    </row>
    <row r="11" spans="1:8" ht="15" x14ac:dyDescent="0.25">
      <c r="A11" s="89">
        <v>41172</v>
      </c>
      <c r="B11" s="90" t="s">
        <v>96</v>
      </c>
      <c r="C11" s="91">
        <v>60.5</v>
      </c>
      <c r="D11" s="92">
        <v>4360</v>
      </c>
      <c r="E11" s="102">
        <v>41187</v>
      </c>
      <c r="F11" s="90" t="s">
        <v>12</v>
      </c>
      <c r="G11" s="90" t="s">
        <v>89</v>
      </c>
      <c r="H11" s="93" t="s">
        <v>130</v>
      </c>
    </row>
    <row r="12" spans="1:8" ht="15" x14ac:dyDescent="0.25">
      <c r="A12" s="94">
        <v>41189</v>
      </c>
      <c r="B12" s="95" t="s">
        <v>77</v>
      </c>
      <c r="C12" s="96">
        <v>198</v>
      </c>
      <c r="D12" s="97" t="s">
        <v>76</v>
      </c>
      <c r="E12" s="99">
        <v>41194</v>
      </c>
      <c r="F12" s="95" t="s">
        <v>86</v>
      </c>
      <c r="G12" s="95" t="s">
        <v>91</v>
      </c>
      <c r="H12" s="101"/>
    </row>
    <row r="13" spans="1:8" ht="15" x14ac:dyDescent="0.25">
      <c r="A13" s="89">
        <v>41162</v>
      </c>
      <c r="B13" s="90" t="s">
        <v>87</v>
      </c>
      <c r="C13" s="91">
        <v>58.31</v>
      </c>
      <c r="D13" s="92">
        <v>5683</v>
      </c>
      <c r="E13" s="102">
        <v>41187</v>
      </c>
      <c r="F13" s="90" t="s">
        <v>12</v>
      </c>
      <c r="G13" s="90" t="s">
        <v>89</v>
      </c>
      <c r="H13" s="93" t="s">
        <v>81</v>
      </c>
    </row>
    <row r="14" spans="1:8" ht="15.75" thickBot="1" x14ac:dyDescent="0.3">
      <c r="A14" s="160"/>
      <c r="B14" s="161"/>
      <c r="C14" s="162"/>
      <c r="D14" s="163"/>
      <c r="E14" s="164"/>
      <c r="F14" s="161"/>
      <c r="G14" s="161"/>
      <c r="H14" s="165"/>
    </row>
    <row r="17" spans="2:7" x14ac:dyDescent="0.2">
      <c r="B17" s="191" t="s">
        <v>118</v>
      </c>
      <c r="C17" s="191"/>
      <c r="D17" s="191"/>
      <c r="E17" s="191"/>
      <c r="F17" s="191"/>
      <c r="G17" s="191"/>
    </row>
    <row r="18" spans="2:7" x14ac:dyDescent="0.2">
      <c r="B18" s="191"/>
      <c r="C18" s="191"/>
      <c r="D18" s="191"/>
      <c r="E18" s="191"/>
      <c r="F18" s="191"/>
      <c r="G18" s="191"/>
    </row>
    <row r="33" spans="8:12" x14ac:dyDescent="0.2">
      <c r="H33" s="137"/>
      <c r="I33" s="137"/>
      <c r="J33" s="137"/>
      <c r="K33" s="137"/>
      <c r="L33" s="137"/>
    </row>
    <row r="34" spans="8:12" x14ac:dyDescent="0.2">
      <c r="H34" s="137"/>
      <c r="I34" s="137"/>
      <c r="J34" s="137"/>
      <c r="K34" s="137"/>
      <c r="L34" s="137"/>
    </row>
  </sheetData>
  <mergeCells count="2">
    <mergeCell ref="A1:H1"/>
    <mergeCell ref="B17:G18"/>
  </mergeCells>
  <pageMargins left="0.7" right="0.7" top="0.75" bottom="0.75" header="0.3" footer="0.3"/>
  <pageSetup scale="83"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zoomScaleNormal="100" workbookViewId="0">
      <selection activeCell="H31" sqref="H31"/>
    </sheetView>
  </sheetViews>
  <sheetFormatPr defaultRowHeight="12.75" x14ac:dyDescent="0.2"/>
  <cols>
    <col min="1" max="1" width="8" customWidth="1"/>
    <col min="2" max="2" width="21.5703125" customWidth="1"/>
    <col min="3" max="3" width="9.42578125" customWidth="1"/>
    <col min="4" max="4" width="8.28515625" bestFit="1" customWidth="1"/>
    <col min="5" max="5" width="15.28515625" customWidth="1"/>
    <col min="6" max="6" width="10.5703125" customWidth="1"/>
    <col min="7" max="7" width="19.7109375" customWidth="1"/>
  </cols>
  <sheetData>
    <row r="1" spans="1:7" ht="18.75" thickBot="1" x14ac:dyDescent="0.3">
      <c r="A1" s="193" t="s">
        <v>99</v>
      </c>
      <c r="B1" s="194"/>
      <c r="C1" s="194"/>
      <c r="D1" s="194"/>
      <c r="E1" s="194"/>
      <c r="F1" s="194"/>
      <c r="G1" s="195"/>
    </row>
    <row r="2" spans="1:7" ht="6" customHeight="1" thickBot="1" x14ac:dyDescent="0.25">
      <c r="A2" s="82"/>
      <c r="B2" s="80"/>
      <c r="C2" s="80"/>
      <c r="D2" s="80"/>
      <c r="E2" s="80"/>
      <c r="F2" s="80"/>
      <c r="G2" s="83"/>
    </row>
    <row r="3" spans="1:7" ht="16.5" thickBot="1" x14ac:dyDescent="0.3">
      <c r="A3" s="104" t="s">
        <v>82</v>
      </c>
      <c r="B3" s="105" t="s">
        <v>100</v>
      </c>
      <c r="C3" s="106" t="s">
        <v>73</v>
      </c>
      <c r="D3" s="107" t="s">
        <v>74</v>
      </c>
      <c r="E3" s="105" t="s">
        <v>83</v>
      </c>
      <c r="F3" s="105" t="s">
        <v>88</v>
      </c>
      <c r="G3" s="108" t="s">
        <v>85</v>
      </c>
    </row>
    <row r="4" spans="1:7" ht="15" x14ac:dyDescent="0.25">
      <c r="A4" s="84">
        <v>40913</v>
      </c>
      <c r="B4" s="85" t="s">
        <v>101</v>
      </c>
      <c r="C4" s="86">
        <v>345</v>
      </c>
      <c r="D4" s="87">
        <v>1102</v>
      </c>
      <c r="E4" s="85" t="s">
        <v>65</v>
      </c>
      <c r="F4" s="85" t="s">
        <v>90</v>
      </c>
      <c r="G4" s="88" t="s">
        <v>102</v>
      </c>
    </row>
    <row r="5" spans="1:7" ht="15" x14ac:dyDescent="0.25">
      <c r="A5" s="89">
        <v>40913</v>
      </c>
      <c r="B5" s="90" t="s">
        <v>103</v>
      </c>
      <c r="C5" s="91">
        <v>2500</v>
      </c>
      <c r="D5" s="92">
        <v>1103</v>
      </c>
      <c r="E5" s="90" t="s">
        <v>30</v>
      </c>
      <c r="F5" s="90" t="s">
        <v>89</v>
      </c>
      <c r="G5" s="93" t="s">
        <v>104</v>
      </c>
    </row>
    <row r="6" spans="1:7" ht="15" x14ac:dyDescent="0.25">
      <c r="A6" s="94">
        <v>41282</v>
      </c>
      <c r="B6" s="95" t="s">
        <v>111</v>
      </c>
      <c r="C6" s="96">
        <v>150</v>
      </c>
      <c r="D6" s="97" t="s">
        <v>105</v>
      </c>
      <c r="E6" s="99" t="s">
        <v>27</v>
      </c>
      <c r="F6" s="99" t="s">
        <v>90</v>
      </c>
      <c r="G6" s="100" t="s">
        <v>112</v>
      </c>
    </row>
    <row r="7" spans="1:7" ht="15" x14ac:dyDescent="0.25">
      <c r="A7" s="89">
        <v>40918</v>
      </c>
      <c r="B7" s="90" t="s">
        <v>106</v>
      </c>
      <c r="C7" s="91">
        <v>645</v>
      </c>
      <c r="D7" s="92" t="s">
        <v>105</v>
      </c>
      <c r="E7" s="90" t="s">
        <v>27</v>
      </c>
      <c r="F7" s="90" t="s">
        <v>90</v>
      </c>
      <c r="G7" s="93" t="s">
        <v>107</v>
      </c>
    </row>
    <row r="8" spans="1:7" ht="15" x14ac:dyDescent="0.25">
      <c r="A8" s="94">
        <v>40921</v>
      </c>
      <c r="B8" s="95" t="s">
        <v>108</v>
      </c>
      <c r="C8" s="96">
        <v>55</v>
      </c>
      <c r="D8" s="97" t="s">
        <v>105</v>
      </c>
      <c r="E8" s="95" t="s">
        <v>109</v>
      </c>
      <c r="F8" s="95" t="s">
        <v>90</v>
      </c>
      <c r="G8" s="101" t="s">
        <v>110</v>
      </c>
    </row>
    <row r="9" spans="1:7" ht="15.75" thickBot="1" x14ac:dyDescent="0.3">
      <c r="A9" s="109">
        <v>41288</v>
      </c>
      <c r="B9" s="110" t="s">
        <v>113</v>
      </c>
      <c r="C9" s="111">
        <v>100</v>
      </c>
      <c r="D9" s="112" t="s">
        <v>105</v>
      </c>
      <c r="E9" s="110" t="s">
        <v>114</v>
      </c>
      <c r="F9" s="110" t="s">
        <v>89</v>
      </c>
      <c r="G9" s="113" t="s">
        <v>115</v>
      </c>
    </row>
    <row r="12" spans="1:7" ht="13.15" customHeight="1" x14ac:dyDescent="0.2">
      <c r="B12" s="191" t="s">
        <v>118</v>
      </c>
      <c r="C12" s="191"/>
      <c r="D12" s="191"/>
      <c r="E12" s="191"/>
      <c r="F12" s="191"/>
      <c r="G12" s="137"/>
    </row>
    <row r="13" spans="1:7" x14ac:dyDescent="0.2">
      <c r="B13" s="191"/>
      <c r="C13" s="191"/>
      <c r="D13" s="191"/>
      <c r="E13" s="191"/>
      <c r="F13" s="191"/>
      <c r="G13" s="137"/>
    </row>
    <row r="14" spans="1:7" x14ac:dyDescent="0.2">
      <c r="B14" s="137"/>
      <c r="C14" s="137"/>
      <c r="D14" s="137"/>
      <c r="E14" s="137"/>
      <c r="F14" s="137"/>
    </row>
  </sheetData>
  <mergeCells count="2">
    <mergeCell ref="A1:G1"/>
    <mergeCell ref="B12:F13"/>
  </mergeCells>
  <pageMargins left="0.7" right="0.7" top="0.75" bottom="0.75" header="0.3" footer="0.3"/>
  <pageSetup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vt:lpstr>
      <vt:lpstr>Chart of Accounts</vt:lpstr>
      <vt:lpstr>Proj Farm Budget</vt:lpstr>
      <vt:lpstr>Cash Flow Budget</vt:lpstr>
      <vt:lpstr>Income &amp; Expense</vt:lpstr>
      <vt:lpstr>Balance Sheet</vt:lpstr>
      <vt:lpstr>Income Log</vt:lpstr>
      <vt:lpstr>Expense Log</vt:lpstr>
      <vt:lpstr>'Balance Sheet'!Print_Area</vt:lpstr>
      <vt:lpstr>'Cash Flow Budget'!Print_Area</vt:lpstr>
      <vt:lpstr>'Chart of Accounts'!Print_Area</vt:lpstr>
      <vt:lpstr>'Expense Log'!Print_Area</vt:lpstr>
      <vt:lpstr>'Income &amp; Expense'!Print_Area</vt:lpstr>
      <vt:lpstr>'Income Log'!Print_Area</vt:lpstr>
      <vt:lpstr>'Proj Farm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 Dufour</dc:creator>
  <cp:lastModifiedBy>Windows User</cp:lastModifiedBy>
  <cp:lastPrinted>2013-02-28T18:22:49Z</cp:lastPrinted>
  <dcterms:created xsi:type="dcterms:W3CDTF">2003-04-18T17:59:20Z</dcterms:created>
  <dcterms:modified xsi:type="dcterms:W3CDTF">2016-07-05T18:41:02Z</dcterms:modified>
</cp:coreProperties>
</file>